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853291\Desktop\Lavoro_da_Remoto_200309\ATTIVITA'\2. FSG\Servizio di Postalizzazione\Base d'asta\CRITERI\Da pubblicare\"/>
    </mc:Choice>
  </mc:AlternateContent>
  <bookViews>
    <workbookView xWindow="0" yWindow="0" windowWidth="11376" windowHeight="8580"/>
  </bookViews>
  <sheets>
    <sheet name="LOTTO B3" sheetId="35" r:id="rId1"/>
    <sheet name="PESO % LOTTO B3 AM" sheetId="32" r:id="rId2"/>
    <sheet name="PESO % LOTTO B3 CP" sheetId="33" r:id="rId3"/>
    <sheet name="PESO % LOTTO B3 EU" sheetId="3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34" l="1"/>
  <c r="F4" i="34"/>
  <c r="F5" i="34"/>
  <c r="F6" i="34"/>
  <c r="F7" i="34"/>
  <c r="F8" i="34"/>
  <c r="F9" i="34"/>
  <c r="F10" i="34"/>
  <c r="F11" i="34"/>
  <c r="F12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F35" i="34"/>
  <c r="F36" i="34"/>
  <c r="F37" i="34"/>
  <c r="F38" i="34"/>
  <c r="F39" i="34"/>
  <c r="F40" i="34"/>
  <c r="F41" i="34"/>
  <c r="F42" i="34"/>
  <c r="F43" i="34"/>
  <c r="F44" i="34"/>
  <c r="F45" i="34"/>
  <c r="F46" i="34"/>
  <c r="F47" i="34"/>
  <c r="F48" i="34"/>
  <c r="F49" i="34"/>
  <c r="F50" i="34"/>
  <c r="F51" i="34"/>
  <c r="F52" i="34"/>
  <c r="F53" i="34"/>
  <c r="F54" i="34"/>
  <c r="F55" i="34"/>
  <c r="F56" i="34"/>
  <c r="F57" i="34"/>
  <c r="F58" i="34"/>
  <c r="F59" i="34"/>
  <c r="F60" i="34"/>
  <c r="F61" i="34"/>
  <c r="F62" i="34"/>
  <c r="F63" i="34"/>
  <c r="F64" i="34"/>
  <c r="F65" i="34"/>
  <c r="F66" i="34"/>
  <c r="F67" i="34"/>
  <c r="F68" i="34"/>
  <c r="F69" i="34"/>
  <c r="F70" i="34"/>
  <c r="F71" i="34"/>
  <c r="F72" i="34"/>
  <c r="F73" i="34"/>
  <c r="F74" i="34"/>
  <c r="F75" i="34"/>
  <c r="F76" i="34"/>
  <c r="F77" i="34"/>
  <c r="F78" i="34"/>
  <c r="F79" i="34"/>
  <c r="F80" i="34"/>
  <c r="F81" i="34"/>
  <c r="F82" i="34"/>
  <c r="F83" i="34"/>
  <c r="F84" i="34"/>
  <c r="F85" i="34"/>
  <c r="F86" i="34"/>
  <c r="F87" i="34"/>
  <c r="F88" i="34"/>
  <c r="F89" i="34"/>
  <c r="F90" i="34"/>
  <c r="F91" i="34"/>
  <c r="F92" i="34"/>
  <c r="F93" i="34"/>
  <c r="F94" i="34"/>
  <c r="F95" i="34"/>
  <c r="F96" i="34"/>
  <c r="F97" i="34"/>
  <c r="F98" i="34"/>
  <c r="F99" i="34"/>
  <c r="F100" i="34"/>
  <c r="F101" i="34"/>
  <c r="F102" i="34"/>
  <c r="F103" i="34"/>
  <c r="F104" i="34"/>
  <c r="F105" i="34"/>
  <c r="F106" i="34"/>
  <c r="F107" i="34"/>
  <c r="F108" i="34"/>
  <c r="F109" i="34"/>
  <c r="F110" i="34"/>
  <c r="F111" i="34"/>
  <c r="F112" i="34"/>
  <c r="F113" i="34"/>
  <c r="F114" i="34"/>
  <c r="F115" i="34"/>
  <c r="F116" i="34"/>
  <c r="F117" i="34"/>
  <c r="F118" i="34"/>
  <c r="F119" i="34"/>
  <c r="F120" i="34"/>
  <c r="F121" i="34"/>
  <c r="F122" i="34"/>
  <c r="F123" i="34"/>
  <c r="F124" i="34"/>
  <c r="F125" i="34"/>
  <c r="F126" i="34"/>
  <c r="F127" i="34"/>
  <c r="F128" i="34"/>
  <c r="F129" i="34"/>
  <c r="F130" i="34"/>
  <c r="F131" i="34"/>
  <c r="F132" i="34"/>
  <c r="F133" i="34"/>
  <c r="F134" i="34"/>
  <c r="F135" i="34"/>
  <c r="F136" i="34"/>
  <c r="F137" i="34"/>
  <c r="F138" i="34"/>
  <c r="F139" i="34"/>
  <c r="F140" i="34"/>
  <c r="F141" i="34"/>
  <c r="F142" i="34"/>
  <c r="F143" i="34"/>
  <c r="F144" i="34"/>
  <c r="F145" i="34"/>
  <c r="F146" i="34"/>
  <c r="F147" i="34"/>
  <c r="F148" i="34"/>
  <c r="F149" i="34"/>
  <c r="F150" i="34"/>
  <c r="F151" i="34"/>
  <c r="F152" i="34"/>
  <c r="F153" i="34"/>
  <c r="F154" i="34"/>
  <c r="F155" i="34"/>
  <c r="F156" i="34"/>
  <c r="F157" i="34"/>
  <c r="F158" i="34"/>
  <c r="F159" i="34"/>
  <c r="F160" i="34"/>
  <c r="F161" i="34"/>
  <c r="F162" i="34"/>
  <c r="F163" i="34"/>
  <c r="F164" i="34"/>
  <c r="F165" i="34"/>
  <c r="F166" i="34"/>
  <c r="F167" i="34"/>
  <c r="F168" i="34"/>
  <c r="F169" i="34"/>
  <c r="F170" i="34"/>
  <c r="F171" i="34"/>
  <c r="F172" i="34"/>
  <c r="F173" i="34"/>
  <c r="F174" i="34"/>
  <c r="F175" i="34"/>
  <c r="F176" i="34"/>
  <c r="F177" i="34"/>
  <c r="F178" i="34"/>
  <c r="F179" i="34"/>
  <c r="F180" i="34"/>
  <c r="F181" i="34"/>
  <c r="F182" i="34"/>
  <c r="F183" i="34"/>
  <c r="F184" i="34"/>
  <c r="F185" i="34"/>
  <c r="F186" i="34"/>
  <c r="F187" i="34"/>
  <c r="F188" i="34"/>
  <c r="F189" i="34"/>
  <c r="F190" i="34"/>
  <c r="F191" i="34"/>
  <c r="F192" i="34"/>
  <c r="F193" i="34"/>
  <c r="F194" i="34"/>
  <c r="F195" i="34"/>
  <c r="F196" i="34"/>
  <c r="F197" i="34"/>
  <c r="F198" i="34"/>
  <c r="F199" i="34"/>
  <c r="F200" i="34"/>
  <c r="F201" i="34"/>
  <c r="F202" i="34"/>
  <c r="F203" i="34"/>
  <c r="F204" i="34"/>
  <c r="F205" i="34"/>
  <c r="F206" i="34"/>
  <c r="F207" i="34"/>
  <c r="F208" i="34"/>
  <c r="F209" i="34"/>
  <c r="F210" i="34"/>
  <c r="F211" i="34"/>
  <c r="F212" i="34"/>
  <c r="F213" i="34"/>
  <c r="F214" i="34"/>
  <c r="F215" i="34"/>
  <c r="F216" i="34"/>
  <c r="F217" i="34"/>
  <c r="F218" i="34"/>
  <c r="F219" i="34"/>
  <c r="F220" i="34"/>
  <c r="F221" i="34"/>
  <c r="F222" i="34"/>
  <c r="F223" i="34"/>
  <c r="F224" i="34"/>
  <c r="F225" i="34"/>
  <c r="F226" i="34"/>
  <c r="F227" i="34"/>
  <c r="F228" i="34"/>
  <c r="F229" i="34"/>
  <c r="F230" i="34"/>
  <c r="F231" i="34"/>
  <c r="F232" i="34"/>
  <c r="F233" i="34"/>
  <c r="F234" i="34"/>
  <c r="F235" i="34"/>
  <c r="F236" i="34"/>
  <c r="F237" i="34"/>
  <c r="F238" i="34"/>
  <c r="F239" i="34"/>
  <c r="F240" i="34"/>
  <c r="F241" i="34"/>
  <c r="F242" i="34"/>
  <c r="F243" i="34"/>
  <c r="F244" i="34"/>
  <c r="F245" i="34"/>
  <c r="F246" i="34"/>
  <c r="F247" i="34"/>
  <c r="F248" i="34"/>
  <c r="F249" i="34"/>
  <c r="F250" i="34"/>
  <c r="F251" i="34"/>
  <c r="F252" i="34"/>
  <c r="F253" i="34"/>
  <c r="F254" i="34"/>
  <c r="F255" i="34"/>
  <c r="F256" i="34"/>
  <c r="F257" i="34"/>
  <c r="F258" i="34"/>
  <c r="F259" i="34"/>
  <c r="F260" i="34"/>
  <c r="F261" i="34"/>
  <c r="F262" i="34"/>
  <c r="F263" i="34"/>
  <c r="F264" i="34"/>
  <c r="F265" i="34"/>
  <c r="F266" i="34"/>
  <c r="F267" i="34"/>
  <c r="F268" i="34"/>
  <c r="F269" i="34"/>
  <c r="F270" i="34"/>
  <c r="F271" i="34"/>
  <c r="F272" i="34"/>
  <c r="F273" i="34"/>
  <c r="F274" i="34"/>
  <c r="F275" i="34"/>
  <c r="F276" i="34"/>
  <c r="F277" i="34"/>
  <c r="F278" i="34"/>
  <c r="F279" i="34"/>
  <c r="F280" i="34"/>
  <c r="F281" i="34"/>
  <c r="F282" i="34"/>
  <c r="F283" i="34"/>
  <c r="F284" i="34"/>
  <c r="F285" i="34"/>
  <c r="F286" i="34"/>
  <c r="F287" i="34"/>
  <c r="F288" i="34"/>
  <c r="F289" i="34"/>
  <c r="F290" i="34"/>
  <c r="F291" i="34"/>
  <c r="F292" i="34"/>
  <c r="F293" i="34"/>
  <c r="F294" i="34"/>
  <c r="F295" i="34"/>
  <c r="F296" i="34"/>
  <c r="F297" i="34"/>
  <c r="F298" i="34"/>
  <c r="F299" i="34"/>
  <c r="F300" i="34"/>
  <c r="F301" i="34"/>
  <c r="F302" i="34"/>
  <c r="F303" i="34"/>
  <c r="F304" i="34"/>
  <c r="F305" i="34"/>
  <c r="F306" i="34"/>
  <c r="F307" i="34"/>
  <c r="F308" i="34"/>
  <c r="F309" i="34"/>
  <c r="F310" i="34"/>
  <c r="F311" i="34"/>
  <c r="F312" i="34"/>
  <c r="F313" i="34"/>
  <c r="F314" i="34"/>
  <c r="F315" i="34"/>
  <c r="F316" i="34"/>
  <c r="F317" i="34"/>
  <c r="F318" i="34"/>
  <c r="F319" i="34"/>
  <c r="F320" i="34"/>
  <c r="F321" i="34"/>
  <c r="F322" i="34"/>
  <c r="F323" i="34"/>
  <c r="F324" i="34"/>
  <c r="F325" i="34"/>
  <c r="F326" i="34"/>
  <c r="F327" i="34"/>
  <c r="F328" i="34"/>
  <c r="F329" i="34"/>
  <c r="F330" i="34"/>
  <c r="F331" i="34"/>
  <c r="F332" i="34"/>
  <c r="F333" i="34"/>
  <c r="F334" i="34"/>
  <c r="F335" i="34"/>
  <c r="F336" i="34"/>
  <c r="F337" i="34"/>
  <c r="F338" i="34"/>
  <c r="F339" i="34"/>
  <c r="F340" i="34"/>
  <c r="F341" i="34"/>
  <c r="F342" i="34"/>
  <c r="F343" i="34"/>
  <c r="F344" i="34"/>
  <c r="F345" i="34"/>
  <c r="F346" i="34"/>
  <c r="F347" i="34"/>
  <c r="F348" i="34"/>
  <c r="F349" i="34"/>
  <c r="F350" i="34"/>
  <c r="F351" i="34"/>
  <c r="F352" i="34"/>
  <c r="F353" i="34"/>
  <c r="F354" i="34"/>
  <c r="F355" i="34"/>
  <c r="F356" i="34"/>
  <c r="F357" i="34"/>
  <c r="F358" i="34"/>
  <c r="F359" i="34"/>
  <c r="F360" i="34"/>
  <c r="F361" i="34"/>
  <c r="F362" i="34"/>
  <c r="F363" i="34"/>
  <c r="F364" i="34"/>
  <c r="F365" i="34"/>
  <c r="F366" i="34"/>
  <c r="F367" i="34"/>
  <c r="F368" i="34"/>
  <c r="F369" i="34"/>
  <c r="F370" i="34"/>
  <c r="F371" i="34"/>
  <c r="F372" i="34"/>
  <c r="F373" i="34"/>
  <c r="F374" i="34"/>
  <c r="F375" i="34"/>
  <c r="F376" i="34"/>
  <c r="F377" i="34"/>
  <c r="F378" i="34"/>
  <c r="F379" i="34"/>
  <c r="F380" i="34"/>
  <c r="F381" i="34"/>
  <c r="F382" i="34"/>
  <c r="F383" i="34"/>
  <c r="F384" i="34"/>
  <c r="F385" i="34"/>
  <c r="F386" i="34"/>
  <c r="F387" i="34"/>
  <c r="F388" i="34"/>
  <c r="F389" i="34"/>
  <c r="F390" i="34"/>
  <c r="F391" i="34"/>
  <c r="F392" i="34"/>
  <c r="F393" i="34"/>
  <c r="F394" i="34"/>
  <c r="F395" i="34"/>
  <c r="F396" i="34"/>
  <c r="F397" i="34"/>
  <c r="F398" i="34"/>
  <c r="F399" i="34"/>
  <c r="F400" i="34"/>
  <c r="F401" i="34"/>
  <c r="F402" i="34"/>
  <c r="F403" i="34"/>
  <c r="F404" i="34"/>
  <c r="F405" i="34"/>
  <c r="F406" i="34"/>
  <c r="F407" i="34"/>
  <c r="F408" i="34"/>
  <c r="F409" i="34"/>
  <c r="F410" i="34"/>
  <c r="F411" i="34"/>
  <c r="F412" i="34"/>
  <c r="F413" i="34"/>
  <c r="F414" i="34"/>
  <c r="F415" i="34"/>
  <c r="F416" i="34"/>
  <c r="F417" i="34"/>
  <c r="F418" i="34"/>
  <c r="F419" i="34"/>
  <c r="F420" i="34"/>
  <c r="F421" i="34"/>
  <c r="F422" i="34"/>
  <c r="F423" i="34"/>
  <c r="F424" i="34"/>
  <c r="F425" i="34"/>
  <c r="F426" i="34"/>
  <c r="F427" i="34"/>
  <c r="F428" i="34"/>
  <c r="F429" i="34"/>
  <c r="F430" i="34"/>
  <c r="F431" i="34"/>
  <c r="F432" i="34"/>
  <c r="F433" i="34"/>
  <c r="F434" i="34"/>
  <c r="F435" i="34"/>
  <c r="F436" i="34"/>
  <c r="F437" i="34"/>
  <c r="F438" i="34"/>
  <c r="F439" i="34"/>
  <c r="F440" i="34"/>
  <c r="F441" i="34"/>
  <c r="F442" i="34"/>
  <c r="F443" i="34"/>
  <c r="F444" i="34"/>
  <c r="F445" i="34"/>
  <c r="F446" i="34"/>
  <c r="F447" i="34"/>
  <c r="F448" i="34"/>
  <c r="F449" i="34"/>
  <c r="F450" i="34"/>
  <c r="F451" i="34"/>
  <c r="F452" i="34"/>
  <c r="F453" i="34"/>
  <c r="F454" i="34"/>
  <c r="F455" i="34"/>
  <c r="F456" i="34"/>
  <c r="F457" i="34"/>
  <c r="F458" i="34"/>
  <c r="F459" i="34"/>
  <c r="F460" i="34"/>
  <c r="F461" i="34"/>
  <c r="F462" i="34"/>
  <c r="F463" i="34"/>
  <c r="F464" i="34"/>
  <c r="F465" i="34"/>
  <c r="F466" i="34"/>
  <c r="F467" i="34"/>
  <c r="F468" i="34"/>
  <c r="F469" i="34"/>
  <c r="F470" i="34"/>
  <c r="F471" i="34"/>
  <c r="F472" i="34"/>
  <c r="F473" i="34"/>
  <c r="F474" i="34"/>
  <c r="F475" i="34"/>
  <c r="F476" i="34"/>
  <c r="F477" i="34"/>
  <c r="F478" i="34"/>
  <c r="F479" i="34"/>
  <c r="F480" i="34"/>
  <c r="F481" i="34"/>
  <c r="F482" i="34"/>
  <c r="F483" i="34"/>
  <c r="F484" i="34"/>
  <c r="F485" i="34"/>
  <c r="F486" i="34"/>
  <c r="F487" i="34"/>
  <c r="F488" i="34"/>
  <c r="F489" i="34"/>
  <c r="F490" i="34"/>
  <c r="F491" i="34"/>
  <c r="F492" i="34"/>
  <c r="F493" i="34"/>
  <c r="F494" i="34"/>
  <c r="F495" i="34"/>
  <c r="F2" i="34"/>
  <c r="J2" i="33"/>
  <c r="F3" i="33"/>
  <c r="F4" i="33"/>
  <c r="F5" i="33"/>
  <c r="F6" i="33"/>
  <c r="F7" i="33"/>
  <c r="F8" i="33"/>
  <c r="F9" i="33"/>
  <c r="F10" i="33"/>
  <c r="F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24" i="33"/>
  <c r="F25" i="33"/>
  <c r="F26" i="33"/>
  <c r="F27" i="33"/>
  <c r="F28" i="33"/>
  <c r="F29" i="33"/>
  <c r="F30" i="33"/>
  <c r="F31" i="33"/>
  <c r="F32" i="33"/>
  <c r="F33" i="33"/>
  <c r="F2" i="33"/>
  <c r="J2" i="32"/>
  <c r="F3" i="32"/>
  <c r="F4" i="32"/>
  <c r="F5" i="32"/>
  <c r="F6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25" i="32"/>
  <c r="F26" i="32"/>
  <c r="F27" i="32"/>
  <c r="F28" i="32"/>
  <c r="F29" i="32"/>
  <c r="F30" i="32"/>
  <c r="F31" i="32"/>
  <c r="F32" i="32"/>
  <c r="F33" i="32"/>
  <c r="F34" i="32"/>
  <c r="F35" i="32"/>
  <c r="F36" i="32"/>
  <c r="F37" i="32"/>
  <c r="F38" i="32"/>
  <c r="F39" i="32"/>
  <c r="F40" i="32"/>
  <c r="F41" i="32"/>
  <c r="F2" i="32"/>
  <c r="F499" i="34"/>
  <c r="J2" i="34" s="1"/>
  <c r="F37" i="33"/>
  <c r="F45" i="32"/>
  <c r="H2" i="34" l="1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162" i="34"/>
  <c r="H163" i="34"/>
  <c r="H164" i="34"/>
  <c r="H165" i="34"/>
  <c r="H166" i="34"/>
  <c r="H167" i="34"/>
  <c r="H168" i="34"/>
  <c r="H169" i="34"/>
  <c r="H170" i="34"/>
  <c r="H171" i="34"/>
  <c r="H172" i="34"/>
  <c r="H173" i="34"/>
  <c r="H174" i="34"/>
  <c r="H175" i="34"/>
  <c r="H176" i="34"/>
  <c r="H177" i="34"/>
  <c r="H178" i="34"/>
  <c r="H179" i="34"/>
  <c r="H180" i="34"/>
  <c r="H181" i="34"/>
  <c r="H182" i="34"/>
  <c r="H183" i="34"/>
  <c r="H184" i="34"/>
  <c r="H185" i="34"/>
  <c r="H186" i="34"/>
  <c r="H187" i="34"/>
  <c r="H188" i="34"/>
  <c r="H189" i="34"/>
  <c r="H190" i="34"/>
  <c r="H191" i="34"/>
  <c r="H192" i="34"/>
  <c r="H193" i="34"/>
  <c r="H194" i="34"/>
  <c r="H195" i="34"/>
  <c r="H196" i="34"/>
  <c r="H197" i="34"/>
  <c r="H198" i="34"/>
  <c r="H199" i="34"/>
  <c r="H200" i="34"/>
  <c r="H201" i="34"/>
  <c r="H202" i="34"/>
  <c r="H203" i="34"/>
  <c r="H204" i="34"/>
  <c r="H205" i="34"/>
  <c r="H206" i="34"/>
  <c r="H207" i="34"/>
  <c r="H208" i="34"/>
  <c r="H209" i="34"/>
  <c r="H210" i="34"/>
  <c r="H211" i="34"/>
  <c r="H212" i="34"/>
  <c r="H213" i="34"/>
  <c r="H214" i="34"/>
  <c r="H215" i="34"/>
  <c r="H216" i="34"/>
  <c r="H217" i="34"/>
  <c r="H218" i="34"/>
  <c r="H219" i="34"/>
  <c r="H220" i="34"/>
  <c r="H221" i="34"/>
  <c r="H222" i="34"/>
  <c r="H223" i="34"/>
  <c r="H224" i="34"/>
  <c r="H225" i="34"/>
  <c r="H226" i="34"/>
  <c r="H227" i="34"/>
  <c r="H228" i="34"/>
  <c r="H229" i="34"/>
  <c r="H230" i="34"/>
  <c r="H231" i="34"/>
  <c r="H232" i="34"/>
  <c r="H233" i="34"/>
  <c r="H234" i="34"/>
  <c r="H235" i="34"/>
  <c r="H236" i="34"/>
  <c r="H237" i="34"/>
  <c r="H238" i="34"/>
  <c r="H239" i="34"/>
  <c r="H240" i="34"/>
  <c r="H241" i="34"/>
  <c r="H242" i="34"/>
  <c r="H243" i="34"/>
  <c r="H244" i="34"/>
  <c r="H245" i="34"/>
  <c r="H246" i="34"/>
  <c r="H247" i="34"/>
  <c r="H248" i="34"/>
  <c r="H249" i="34"/>
  <c r="H250" i="34"/>
  <c r="H251" i="34"/>
  <c r="H252" i="34"/>
  <c r="H253" i="34"/>
  <c r="H254" i="34"/>
  <c r="H255" i="34"/>
  <c r="H256" i="34"/>
  <c r="H257" i="34"/>
  <c r="H258" i="34"/>
  <c r="H259" i="34"/>
  <c r="H260" i="34"/>
  <c r="H261" i="34"/>
  <c r="H262" i="34"/>
  <c r="H263" i="34"/>
  <c r="H264" i="34"/>
  <c r="H265" i="34"/>
  <c r="H266" i="34"/>
  <c r="H267" i="34"/>
  <c r="H268" i="34"/>
  <c r="H269" i="34"/>
  <c r="H270" i="34"/>
  <c r="H271" i="34"/>
  <c r="H272" i="34"/>
  <c r="H273" i="34"/>
  <c r="H274" i="34"/>
  <c r="H275" i="34"/>
  <c r="H276" i="34"/>
  <c r="H277" i="34"/>
  <c r="H278" i="34"/>
  <c r="H279" i="34"/>
  <c r="H280" i="34"/>
  <c r="H281" i="34"/>
  <c r="H282" i="34"/>
  <c r="H283" i="34"/>
  <c r="H284" i="34"/>
  <c r="H285" i="34"/>
  <c r="H286" i="34"/>
  <c r="H287" i="34"/>
  <c r="H288" i="34"/>
  <c r="H289" i="34"/>
  <c r="H290" i="34"/>
  <c r="H291" i="34"/>
  <c r="H292" i="34"/>
  <c r="H293" i="34"/>
  <c r="H294" i="34"/>
  <c r="H295" i="34"/>
  <c r="H296" i="34"/>
  <c r="H297" i="34"/>
  <c r="H298" i="34"/>
  <c r="H299" i="34"/>
  <c r="H300" i="34"/>
  <c r="H301" i="34"/>
  <c r="H302" i="34"/>
  <c r="H303" i="34"/>
  <c r="H304" i="34"/>
  <c r="H305" i="34"/>
  <c r="H306" i="34"/>
  <c r="H307" i="34"/>
  <c r="H308" i="34"/>
  <c r="H309" i="34"/>
  <c r="H310" i="34"/>
  <c r="H311" i="34"/>
  <c r="H312" i="34"/>
  <c r="H313" i="34"/>
  <c r="H314" i="34"/>
  <c r="H315" i="34"/>
  <c r="H316" i="34"/>
  <c r="H317" i="34"/>
  <c r="H318" i="34"/>
  <c r="H319" i="34"/>
  <c r="H320" i="34"/>
  <c r="H321" i="34"/>
  <c r="H322" i="34"/>
  <c r="H323" i="34"/>
  <c r="H324" i="34"/>
  <c r="H325" i="34"/>
  <c r="H326" i="34"/>
  <c r="H327" i="34"/>
  <c r="H328" i="34"/>
  <c r="H329" i="34"/>
  <c r="H330" i="34"/>
  <c r="H331" i="34"/>
  <c r="H332" i="34"/>
  <c r="H333" i="34"/>
  <c r="H334" i="34"/>
  <c r="H335" i="34"/>
  <c r="H336" i="34"/>
  <c r="H337" i="34"/>
  <c r="H338" i="34"/>
  <c r="H339" i="34"/>
  <c r="H340" i="34"/>
  <c r="H341" i="34"/>
  <c r="H342" i="34"/>
  <c r="H343" i="34"/>
  <c r="H344" i="34"/>
  <c r="H345" i="34"/>
  <c r="H346" i="34"/>
  <c r="H347" i="34"/>
  <c r="H348" i="34"/>
  <c r="H349" i="34"/>
  <c r="H350" i="34"/>
  <c r="H351" i="34"/>
  <c r="H352" i="34"/>
  <c r="H353" i="34"/>
  <c r="H354" i="34"/>
  <c r="H355" i="34"/>
  <c r="H356" i="34"/>
  <c r="H357" i="34"/>
  <c r="H358" i="34"/>
  <c r="H359" i="34"/>
  <c r="H360" i="34"/>
  <c r="H361" i="34"/>
  <c r="H362" i="34"/>
  <c r="H363" i="34"/>
  <c r="H364" i="34"/>
  <c r="H365" i="34"/>
  <c r="H366" i="34"/>
  <c r="H367" i="34"/>
  <c r="H368" i="34"/>
  <c r="H369" i="34"/>
  <c r="H370" i="34"/>
  <c r="H371" i="34"/>
  <c r="H372" i="34"/>
  <c r="H373" i="34"/>
  <c r="H374" i="34"/>
  <c r="H375" i="34"/>
  <c r="H376" i="34"/>
  <c r="H377" i="34"/>
  <c r="H378" i="34"/>
  <c r="H379" i="34"/>
  <c r="H380" i="34"/>
  <c r="H381" i="34"/>
  <c r="H382" i="34"/>
  <c r="H383" i="34"/>
  <c r="H384" i="34"/>
  <c r="H385" i="34"/>
  <c r="H386" i="34"/>
  <c r="H387" i="34"/>
  <c r="H388" i="34"/>
  <c r="H389" i="34"/>
  <c r="H390" i="34"/>
  <c r="H391" i="34"/>
  <c r="H392" i="34"/>
  <c r="H393" i="34"/>
  <c r="H394" i="34"/>
  <c r="H395" i="34"/>
  <c r="H396" i="34"/>
  <c r="H397" i="34"/>
  <c r="H398" i="34"/>
  <c r="H399" i="34"/>
  <c r="H400" i="34"/>
  <c r="H401" i="34"/>
  <c r="H402" i="34"/>
  <c r="H403" i="34"/>
  <c r="H404" i="34"/>
  <c r="H405" i="34"/>
  <c r="H406" i="34"/>
  <c r="H407" i="34"/>
  <c r="H408" i="34"/>
  <c r="H409" i="34"/>
  <c r="H410" i="34"/>
  <c r="H411" i="34"/>
  <c r="H412" i="34"/>
  <c r="H413" i="34"/>
  <c r="H414" i="34"/>
  <c r="H415" i="34"/>
  <c r="H416" i="34"/>
  <c r="H417" i="34"/>
  <c r="H418" i="34"/>
  <c r="H419" i="34"/>
  <c r="H420" i="34"/>
  <c r="H421" i="34"/>
  <c r="H422" i="34"/>
  <c r="H423" i="34"/>
  <c r="H424" i="34"/>
  <c r="H425" i="34"/>
  <c r="H426" i="34"/>
  <c r="H427" i="34"/>
  <c r="H428" i="34"/>
  <c r="H429" i="34"/>
  <c r="H430" i="34"/>
  <c r="H431" i="34"/>
  <c r="H432" i="34"/>
  <c r="H433" i="34"/>
  <c r="H434" i="34"/>
  <c r="H435" i="34"/>
  <c r="H436" i="34"/>
  <c r="H437" i="34"/>
  <c r="H438" i="34"/>
  <c r="H439" i="34"/>
  <c r="H440" i="34"/>
  <c r="H441" i="34"/>
  <c r="H442" i="34"/>
  <c r="H443" i="34"/>
  <c r="H444" i="34"/>
  <c r="H445" i="34"/>
  <c r="H446" i="34"/>
  <c r="H447" i="34"/>
  <c r="H448" i="34"/>
  <c r="H449" i="34"/>
  <c r="H450" i="34"/>
  <c r="H451" i="34"/>
  <c r="H452" i="34"/>
  <c r="H453" i="34"/>
  <c r="H454" i="34"/>
  <c r="H455" i="34"/>
  <c r="H456" i="34"/>
  <c r="H457" i="34"/>
  <c r="H458" i="34"/>
  <c r="H459" i="34"/>
  <c r="H460" i="34"/>
  <c r="H461" i="34"/>
  <c r="H462" i="34"/>
  <c r="H463" i="34"/>
  <c r="H464" i="34"/>
  <c r="H465" i="34"/>
  <c r="H466" i="34"/>
  <c r="H467" i="34"/>
  <c r="H468" i="34"/>
  <c r="H469" i="34"/>
  <c r="H470" i="34"/>
  <c r="H471" i="34"/>
  <c r="H472" i="34"/>
  <c r="H473" i="34"/>
  <c r="H474" i="34"/>
  <c r="H475" i="34"/>
  <c r="H476" i="34"/>
  <c r="H477" i="34"/>
  <c r="H478" i="34"/>
  <c r="H479" i="34"/>
  <c r="H480" i="34"/>
  <c r="H481" i="34"/>
  <c r="H482" i="34"/>
  <c r="H483" i="34"/>
  <c r="H484" i="34"/>
  <c r="H485" i="34"/>
  <c r="H486" i="34"/>
  <c r="H487" i="34"/>
  <c r="H488" i="34"/>
  <c r="H489" i="34"/>
  <c r="H490" i="34"/>
  <c r="H491" i="34"/>
  <c r="H492" i="34"/>
  <c r="H493" i="34"/>
  <c r="H494" i="34"/>
  <c r="H495" i="34"/>
  <c r="H2" i="33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496" i="34" l="1"/>
  <c r="K2" i="34" s="1"/>
  <c r="H34" i="33"/>
  <c r="K2" i="33" s="1"/>
  <c r="H2" i="32"/>
  <c r="H3" i="32"/>
  <c r="H4" i="32"/>
  <c r="H30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1" i="32"/>
  <c r="H32" i="32"/>
  <c r="H33" i="32"/>
  <c r="H34" i="32"/>
  <c r="H35" i="32"/>
  <c r="H36" i="32"/>
  <c r="H37" i="32"/>
  <c r="H38" i="32"/>
  <c r="H39" i="32"/>
  <c r="H40" i="32"/>
  <c r="H41" i="32"/>
  <c r="H42" i="32" l="1"/>
  <c r="K2" i="32" s="1"/>
  <c r="B496" i="34"/>
  <c r="E496" i="34"/>
  <c r="F496" i="34"/>
  <c r="B34" i="33"/>
  <c r="E34" i="33"/>
  <c r="F34" i="33"/>
  <c r="B42" i="32"/>
  <c r="E42" i="32"/>
  <c r="F42" i="32"/>
  <c r="B3" i="35" s="1"/>
  <c r="C5" i="35" l="1"/>
  <c r="B5" i="35"/>
  <c r="B4" i="35"/>
  <c r="C4" i="35"/>
  <c r="C3" i="35"/>
  <c r="B6" i="35" l="1"/>
  <c r="F3" i="35" s="1"/>
</calcChain>
</file>

<file path=xl/sharedStrings.xml><?xml version="1.0" encoding="utf-8"?>
<sst xmlns="http://schemas.openxmlformats.org/spreadsheetml/2006/main" count="2315" uniqueCount="613">
  <si>
    <t>CAP</t>
  </si>
  <si>
    <t>DESTINAZIONE TARIFFARIA</t>
  </si>
  <si>
    <t>Regione</t>
  </si>
  <si>
    <t>Provincia</t>
  </si>
  <si>
    <t>EU</t>
  </si>
  <si>
    <t>AM</t>
  </si>
  <si>
    <t>CP</t>
  </si>
  <si>
    <t>70010</t>
  </si>
  <si>
    <t>PUGLIA</t>
  </si>
  <si>
    <t>BARI</t>
  </si>
  <si>
    <t>70011</t>
  </si>
  <si>
    <t>70013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</si>
  <si>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</si>
  <si>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</si>
  <si>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</si>
  <si>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</si>
  <si>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</si>
  <si>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</si>
  <si>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</si>
  <si>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</si>
  <si>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</si>
  <si>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</si>
  <si>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</si>
  <si>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</si>
  <si>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</si>
  <si>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</si>
  <si>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</si>
  <si>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70029</t>
  </si>
  <si>
    <t>70032</t>
  </si>
  <si>
    <t>70033</t>
  </si>
  <si>
    <t>70037</t>
  </si>
  <si>
    <t>70038</t>
  </si>
  <si>
    <t>70042</t>
  </si>
  <si>
    <t>70043</t>
  </si>
  <si>
    <t>70044</t>
  </si>
  <si>
    <t>70054</t>
  </si>
  <si>
    <t>70056</t>
  </si>
  <si>
    <t>70121</t>
  </si>
  <si>
    <t>70122</t>
  </si>
  <si>
    <t>70123</t>
  </si>
  <si>
    <t>70124</t>
  </si>
  <si>
    <t>70125</t>
  </si>
  <si>
    <t>70126</t>
  </si>
  <si>
    <t>70127</t>
  </si>
  <si>
    <t>70128</t>
  </si>
  <si>
    <t>70129</t>
  </si>
  <si>
    <t>70131</t>
  </si>
  <si>
    <t>70132</t>
  </si>
  <si>
    <t>71010</t>
  </si>
  <si>
    <t>FOGGIA</t>
  </si>
  <si>
    <t>71011</t>
  </si>
  <si>
    <t>71012</t>
  </si>
  <si>
    <t>71013</t>
  </si>
  <si>
    <t>71014</t>
  </si>
  <si>
    <t>71015</t>
  </si>
  <si>
    <t>71016</t>
  </si>
  <si>
    <t>71017</t>
  </si>
  <si>
    <t>71018</t>
  </si>
  <si>
    <t>71019</t>
  </si>
  <si>
    <t>71020</t>
  </si>
  <si>
    <t>71021</t>
  </si>
  <si>
    <t>71022</t>
  </si>
  <si>
    <t>71023</t>
  </si>
  <si>
    <t>71024</t>
  </si>
  <si>
    <t>71025</t>
  </si>
  <si>
    <t>71026</t>
  </si>
  <si>
    <t>71027</t>
  </si>
  <si>
    <t>71028</t>
  </si>
  <si>
    <t>71029</t>
  </si>
  <si>
    <t>71030</t>
  </si>
  <si>
    <t>71031</t>
  </si>
  <si>
    <t>71032</t>
  </si>
  <si>
    <t>71033</t>
  </si>
  <si>
    <t>71034</t>
  </si>
  <si>
    <t>71035</t>
  </si>
  <si>
    <t>71036</t>
  </si>
  <si>
    <t>71037</t>
  </si>
  <si>
    <t>71038</t>
  </si>
  <si>
    <t>71039</t>
  </si>
  <si>
    <t>71040</t>
  </si>
  <si>
    <t>71041</t>
  </si>
  <si>
    <t>71042</t>
  </si>
  <si>
    <t>71043</t>
  </si>
  <si>
    <t>71045</t>
  </si>
  <si>
    <t>71047</t>
  </si>
  <si>
    <t>71048</t>
  </si>
  <si>
    <t>71121</t>
  </si>
  <si>
    <t>71122</t>
  </si>
  <si>
    <t>72012</t>
  </si>
  <si>
    <t>BRINDISI</t>
  </si>
  <si>
    <t>72013</t>
  </si>
  <si>
    <t>72014</t>
  </si>
  <si>
    <t>72015</t>
  </si>
  <si>
    <t>72017</t>
  </si>
  <si>
    <t>72018</t>
  </si>
  <si>
    <t>72019</t>
  </si>
  <si>
    <t>72020</t>
  </si>
  <si>
    <t>72021</t>
  </si>
  <si>
    <t>72022</t>
  </si>
  <si>
    <t>72023</t>
  </si>
  <si>
    <t>72024</t>
  </si>
  <si>
    <t>72025</t>
  </si>
  <si>
    <t>72026</t>
  </si>
  <si>
    <t>72027</t>
  </si>
  <si>
    <t>72028</t>
  </si>
  <si>
    <t>72029</t>
  </si>
  <si>
    <t>72100</t>
  </si>
  <si>
    <t>73010</t>
  </si>
  <si>
    <t>LECCE</t>
  </si>
  <si>
    <t>73011</t>
  </si>
  <si>
    <t>73012</t>
  </si>
  <si>
    <t>73013</t>
  </si>
  <si>
    <t>73014</t>
  </si>
  <si>
    <t>73015</t>
  </si>
  <si>
    <t>73016</t>
  </si>
  <si>
    <t>73017</t>
  </si>
  <si>
    <t>73018</t>
  </si>
  <si>
    <t>73019</t>
  </si>
  <si>
    <t>73020</t>
  </si>
  <si>
    <t>73021</t>
  </si>
  <si>
    <t>73022</t>
  </si>
  <si>
    <t>73023</t>
  </si>
  <si>
    <t>73024</t>
  </si>
  <si>
    <t>73025</t>
  </si>
  <si>
    <t>73026</t>
  </si>
  <si>
    <t>73027</t>
  </si>
  <si>
    <t>73028</t>
  </si>
  <si>
    <t>73029</t>
  </si>
  <si>
    <t>73030</t>
  </si>
  <si>
    <t>73031</t>
  </si>
  <si>
    <t>73032</t>
  </si>
  <si>
    <t>73033</t>
  </si>
  <si>
    <t>73034</t>
  </si>
  <si>
    <t>73035</t>
  </si>
  <si>
    <t>73036</t>
  </si>
  <si>
    <t>73037</t>
  </si>
  <si>
    <t>73038</t>
  </si>
  <si>
    <t>73039</t>
  </si>
  <si>
    <t>73040</t>
  </si>
  <si>
    <t>73041</t>
  </si>
  <si>
    <t>73042</t>
  </si>
  <si>
    <t>73043</t>
  </si>
  <si>
    <t>73044</t>
  </si>
  <si>
    <t>73045</t>
  </si>
  <si>
    <t>73046</t>
  </si>
  <si>
    <t>73047</t>
  </si>
  <si>
    <t>73048</t>
  </si>
  <si>
    <t>73049</t>
  </si>
  <si>
    <t>73050</t>
  </si>
  <si>
    <t>73051</t>
  </si>
  <si>
    <t>73052</t>
  </si>
  <si>
    <t>73053</t>
  </si>
  <si>
    <t>73054</t>
  </si>
  <si>
    <t>73055</t>
  </si>
  <si>
    <t>73056</t>
  </si>
  <si>
    <t>73057</t>
  </si>
  <si>
    <t>73058</t>
  </si>
  <si>
    <t>73059</t>
  </si>
  <si>
    <t>73100</t>
  </si>
  <si>
    <t>74010</t>
  </si>
  <si>
    <t>TARANTO</t>
  </si>
  <si>
    <t>74011</t>
  </si>
  <si>
    <t>74012</t>
  </si>
  <si>
    <t>74013</t>
  </si>
  <si>
    <t>74014</t>
  </si>
  <si>
    <t>74015</t>
  </si>
  <si>
    <t>74016</t>
  </si>
  <si>
    <t>74017</t>
  </si>
  <si>
    <t>74018</t>
  </si>
  <si>
    <t>74019</t>
  </si>
  <si>
    <t>74020</t>
  </si>
  <si>
    <t>74021</t>
  </si>
  <si>
    <t>74022</t>
  </si>
  <si>
    <t>74023</t>
  </si>
  <si>
    <t>74024</t>
  </si>
  <si>
    <t>74025</t>
  </si>
  <si>
    <t>74026</t>
  </si>
  <si>
    <t>74027</t>
  </si>
  <si>
    <t>74028</t>
  </si>
  <si>
    <t>74121</t>
  </si>
  <si>
    <t>74122</t>
  </si>
  <si>
    <t>74123</t>
  </si>
  <si>
    <t>75010</t>
  </si>
  <si>
    <t>BASILICATA</t>
  </si>
  <si>
    <t>MATERA</t>
  </si>
  <si>
    <t>75011</t>
  </si>
  <si>
    <t>75012</t>
  </si>
  <si>
    <t>75013</t>
  </si>
  <si>
    <t>75014</t>
  </si>
  <si>
    <t>75015</t>
  </si>
  <si>
    <t>75016</t>
  </si>
  <si>
    <t>75017</t>
  </si>
  <si>
    <t>75018</t>
  </si>
  <si>
    <t>75019</t>
  </si>
  <si>
    <t>75020</t>
  </si>
  <si>
    <t>75021</t>
  </si>
  <si>
    <t>75022</t>
  </si>
  <si>
    <t>75023</t>
  </si>
  <si>
    <t>75024</t>
  </si>
  <si>
    <t>75025</t>
  </si>
  <si>
    <t>75026</t>
  </si>
  <si>
    <t>75027</t>
  </si>
  <si>
    <t>75028</t>
  </si>
  <si>
    <t>75029</t>
  </si>
  <si>
    <t>75100</t>
  </si>
  <si>
    <t>76011</t>
  </si>
  <si>
    <t>BARLETTA ANDRIA TRANI</t>
  </si>
  <si>
    <t>76012</t>
  </si>
  <si>
    <t>76013</t>
  </si>
  <si>
    <t>76014</t>
  </si>
  <si>
    <t>76015</t>
  </si>
  <si>
    <t>76016</t>
  </si>
  <si>
    <t>76017</t>
  </si>
  <si>
    <t>76121</t>
  </si>
  <si>
    <t>76123</t>
  </si>
  <si>
    <t>76125</t>
  </si>
  <si>
    <t>80010</t>
  </si>
  <si>
    <t>CAMPANIA</t>
  </si>
  <si>
    <t>NAPOLI</t>
  </si>
  <si>
    <t>80011</t>
  </si>
  <si>
    <t>80012</t>
  </si>
  <si>
    <t>80013</t>
  </si>
  <si>
    <t>80014</t>
  </si>
  <si>
    <t>80016</t>
  </si>
  <si>
    <t>80017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</si>
  <si>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</si>
  <si>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</si>
  <si>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</si>
  <si>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</si>
  <si>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</si>
  <si>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</si>
  <si>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</si>
  <si>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</si>
  <si>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</si>
  <si>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</si>
  <si>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</si>
  <si>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</si>
  <si>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</si>
  <si>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</si>
  <si>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</si>
  <si>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</si>
  <si>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</si>
  <si>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</si>
  <si>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</si>
  <si>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80038</t>
  </si>
  <si>
    <t>80039</t>
  </si>
  <si>
    <t>80040</t>
  </si>
  <si>
    <t>80041</t>
  </si>
  <si>
    <t>80042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</si>
  <si>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</si>
  <si>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</si>
  <si>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</si>
  <si>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</si>
  <si>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</si>
  <si>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</si>
  <si>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</si>
  <si>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</si>
  <si>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80053</t>
  </si>
  <si>
    <t>80054</t>
  </si>
  <si>
    <t>80055</t>
  </si>
  <si>
    <t>80056</t>
  </si>
  <si>
    <t>80057</t>
  </si>
  <si>
    <t>80058</t>
  </si>
  <si>
    <t>80059</t>
  </si>
  <si>
    <t>80060</t>
  </si>
  <si>
    <t>80061</t>
  </si>
  <si>
    <t>80062</t>
  </si>
  <si>
    <t>80063</t>
  </si>
  <si>
    <t>80065</t>
  </si>
  <si>
    <t>80066</t>
  </si>
  <si>
    <t>80067</t>
  </si>
  <si>
    <t>80069</t>
  </si>
  <si>
    <t>80070</t>
  </si>
  <si>
    <t>80071</t>
  </si>
  <si>
    <t>80073</t>
  </si>
  <si>
    <t>80074</t>
  </si>
  <si>
    <t>80075</t>
  </si>
  <si>
    <t>80076</t>
  </si>
  <si>
    <t>80077</t>
  </si>
  <si>
    <t>80078</t>
  </si>
  <si>
    <t>80079</t>
  </si>
  <si>
    <t>80121</t>
  </si>
  <si>
    <t>80122</t>
  </si>
  <si>
    <t>80123</t>
  </si>
  <si>
    <t>80124</t>
  </si>
  <si>
    <t>80125</t>
  </si>
  <si>
    <t>80126</t>
  </si>
  <si>
    <t>80127</t>
  </si>
  <si>
    <t>80128</t>
  </si>
  <si>
    <t>80129</t>
  </si>
  <si>
    <t>80131</t>
  </si>
  <si>
    <t>80132</t>
  </si>
  <si>
    <t>80133</t>
  </si>
  <si>
    <t>80134</t>
  </si>
  <si>
    <t>80135</t>
  </si>
  <si>
    <t>80136</t>
  </si>
  <si>
    <t>80137</t>
  </si>
  <si>
    <t>80138</t>
  </si>
  <si>
    <t>80139</t>
  </si>
  <si>
    <t>80141</t>
  </si>
  <si>
    <t>80142</t>
  </si>
  <si>
    <t>80143</t>
  </si>
  <si>
    <t>80144</t>
  </si>
  <si>
    <t>80145</t>
  </si>
  <si>
    <t>80146</t>
  </si>
  <si>
    <t>80147</t>
  </si>
  <si>
    <t>81010</t>
  </si>
  <si>
    <t>CASERTA</t>
  </si>
  <si>
    <t>81011</t>
  </si>
  <si>
    <t>81012</t>
  </si>
  <si>
    <t>81013</t>
  </si>
  <si>
    <t>81014</t>
  </si>
  <si>
    <t>81016</t>
  </si>
  <si>
    <t>81017</t>
  </si>
  <si>
    <t>81020</t>
  </si>
  <si>
    <t>81021</t>
  </si>
  <si>
    <t>81022</t>
  </si>
  <si>
    <t>81023</t>
  </si>
  <si>
    <t>81024</t>
  </si>
  <si>
    <t>81025</t>
  </si>
  <si>
    <t>81027</t>
  </si>
  <si>
    <t>81028</t>
  </si>
  <si>
    <t>81030</t>
  </si>
  <si>
    <t>81031</t>
  </si>
  <si>
    <t>81032</t>
  </si>
  <si>
    <t>81033</t>
  </si>
  <si>
    <t>81034</t>
  </si>
  <si>
    <t>81035</t>
  </si>
  <si>
    <t>81036</t>
  </si>
  <si>
    <t>81037</t>
  </si>
  <si>
    <t>81038</t>
  </si>
  <si>
    <t>81039</t>
  </si>
  <si>
    <t>81040</t>
  </si>
  <si>
    <t>81041</t>
  </si>
  <si>
    <t>81042</t>
  </si>
  <si>
    <t>81043</t>
  </si>
  <si>
    <t>81044</t>
  </si>
  <si>
    <t>81046</t>
  </si>
  <si>
    <t>81047</t>
  </si>
  <si>
    <t>81049</t>
  </si>
  <si>
    <t>81050</t>
  </si>
  <si>
    <t>81051</t>
  </si>
  <si>
    <t>81052</t>
  </si>
  <si>
    <t>81053</t>
  </si>
  <si>
    <t>81054</t>
  </si>
  <si>
    <t>81055</t>
  </si>
  <si>
    <t>81056</t>
  </si>
  <si>
    <t>81057</t>
  </si>
  <si>
    <t>81058</t>
  </si>
  <si>
    <t>81059</t>
  </si>
  <si>
    <t>81100</t>
  </si>
  <si>
    <t>82010</t>
  </si>
  <si>
    <t>BENEVENTO</t>
  </si>
  <si>
    <t>82011</t>
  </si>
  <si>
    <t>82013</t>
  </si>
  <si>
    <t>82014</t>
  </si>
  <si>
    <t>82015</t>
  </si>
  <si>
    <t>82016</t>
  </si>
  <si>
    <t>82017</t>
  </si>
  <si>
    <t>82018</t>
  </si>
  <si>
    <t>82019</t>
  </si>
  <si>
    <t>82020</t>
  </si>
  <si>
    <t>82021</t>
  </si>
  <si>
    <t>82022</t>
  </si>
  <si>
    <t>82023</t>
  </si>
  <si>
    <t>82024</t>
  </si>
  <si>
    <t>82025</t>
  </si>
  <si>
    <t>82026</t>
  </si>
  <si>
    <t>82027</t>
  </si>
  <si>
    <t>82028</t>
  </si>
  <si>
    <t>82029</t>
  </si>
  <si>
    <t>82030</t>
  </si>
  <si>
    <t>82031</t>
  </si>
  <si>
    <t>82032</t>
  </si>
  <si>
    <t>82033</t>
  </si>
  <si>
    <t>82034</t>
  </si>
  <si>
    <t>82036</t>
  </si>
  <si>
    <t>82037</t>
  </si>
  <si>
    <t>82038</t>
  </si>
  <si>
    <t>82100</t>
  </si>
  <si>
    <t>83010</t>
  </si>
  <si>
    <t>AVELLINO</t>
  </si>
  <si>
    <t>83011</t>
  </si>
  <si>
    <t>83012</t>
  </si>
  <si>
    <t>83013</t>
  </si>
  <si>
    <t>83014</t>
  </si>
  <si>
    <t>83015</t>
  </si>
  <si>
    <t>83016</t>
  </si>
  <si>
    <t>83017</t>
  </si>
  <si>
    <t>83018</t>
  </si>
  <si>
    <t>83020</t>
  </si>
  <si>
    <t>83021</t>
  </si>
  <si>
    <t>83022</t>
  </si>
  <si>
    <t>83023</t>
  </si>
  <si>
    <t>83024</t>
  </si>
  <si>
    <t>83025</t>
  </si>
  <si>
    <t>83027</t>
  </si>
  <si>
    <t>83028</t>
  </si>
  <si>
    <t>83029</t>
  </si>
  <si>
    <t>83030</t>
  </si>
  <si>
    <t>83031</t>
  </si>
  <si>
    <t>83032</t>
  </si>
  <si>
    <t>83034</t>
  </si>
  <si>
    <t>83035</t>
  </si>
  <si>
    <t>83036</t>
  </si>
  <si>
    <t>83037</t>
  </si>
  <si>
    <t>83038</t>
  </si>
  <si>
    <t>83039</t>
  </si>
  <si>
    <t>83040</t>
  </si>
  <si>
    <t>83041</t>
  </si>
  <si>
    <t>83042</t>
  </si>
  <si>
    <t>83043</t>
  </si>
  <si>
    <t>83044</t>
  </si>
  <si>
    <t>83045</t>
  </si>
  <si>
    <t>83046</t>
  </si>
  <si>
    <t>83047</t>
  </si>
  <si>
    <t>83048</t>
  </si>
  <si>
    <t>83049</t>
  </si>
  <si>
    <t>83050</t>
  </si>
  <si>
    <t>83051</t>
  </si>
  <si>
    <t>83052</t>
  </si>
  <si>
    <t>83053</t>
  </si>
  <si>
    <t>83054</t>
  </si>
  <si>
    <t>83055</t>
  </si>
  <si>
    <t>83056</t>
  </si>
  <si>
    <t>83057</t>
  </si>
  <si>
    <t>83058</t>
  </si>
  <si>
    <t>83059</t>
  </si>
  <si>
    <t>83100</t>
  </si>
  <si>
    <t>84010</t>
  </si>
  <si>
    <t>SALERNO</t>
  </si>
  <si>
    <t>84011</t>
  </si>
  <si>
    <t>84012</t>
  </si>
  <si>
    <t>84013</t>
  </si>
  <si>
    <t>84014</t>
  </si>
  <si>
    <t>84015</t>
  </si>
  <si>
    <t>84016</t>
  </si>
  <si>
    <t>84017</t>
  </si>
  <si>
    <t>84018</t>
  </si>
  <si>
    <t>84019</t>
  </si>
  <si>
    <t>84020</t>
  </si>
  <si>
    <t>84021</t>
  </si>
  <si>
    <t>84022</t>
  </si>
  <si>
    <t>84023</t>
  </si>
  <si>
    <t>84024</t>
  </si>
  <si>
    <t>84025</t>
  </si>
  <si>
    <t>84026</t>
  </si>
  <si>
    <t>84027</t>
  </si>
  <si>
    <t>84028</t>
  </si>
  <si>
    <t>84029</t>
  </si>
  <si>
    <t>84030</t>
  </si>
  <si>
    <t>84031</t>
  </si>
  <si>
    <t>84032</t>
  </si>
  <si>
    <t>84033</t>
  </si>
  <si>
    <t>84034</t>
  </si>
  <si>
    <t>84035</t>
  </si>
  <si>
    <t>84036</t>
  </si>
  <si>
    <t>84037</t>
  </si>
  <si>
    <t>84038</t>
  </si>
  <si>
    <t>84039</t>
  </si>
  <si>
    <t>84040</t>
  </si>
  <si>
    <t>84042</t>
  </si>
  <si>
    <t>84043</t>
  </si>
  <si>
    <t>84044</t>
  </si>
  <si>
    <t>84045</t>
  </si>
  <si>
    <t>84046</t>
  </si>
  <si>
    <t>84047</t>
  </si>
  <si>
    <t>84048</t>
  </si>
  <si>
    <t>84049</t>
  </si>
  <si>
    <t>84050</t>
  </si>
  <si>
    <t>84051</t>
  </si>
  <si>
    <t>84052</t>
  </si>
  <si>
    <t>84053</t>
  </si>
  <si>
    <t>84055</t>
  </si>
  <si>
    <t>84056</t>
  </si>
  <si>
    <t>84057</t>
  </si>
  <si>
    <t>84059</t>
  </si>
  <si>
    <t>84060</t>
  </si>
  <si>
    <t>84061</t>
  </si>
  <si>
    <t>84062</t>
  </si>
  <si>
    <t>84065</t>
  </si>
  <si>
    <t>84066</t>
  </si>
  <si>
    <t>84067</t>
  </si>
  <si>
    <t>84068</t>
  </si>
  <si>
    <t>84069</t>
  </si>
  <si>
    <t>84070</t>
  </si>
  <si>
    <t>84073</t>
  </si>
  <si>
    <t>84074</t>
  </si>
  <si>
    <t>84075</t>
  </si>
  <si>
    <t>84076</t>
  </si>
  <si>
    <t>84077</t>
  </si>
  <si>
    <t>84078</t>
  </si>
  <si>
    <t>84079</t>
  </si>
  <si>
    <t>84080</t>
  </si>
  <si>
    <t>84081</t>
  </si>
  <si>
    <t>84082</t>
  </si>
  <si>
    <t>84083</t>
  </si>
  <si>
    <t>84084</t>
  </si>
  <si>
    <t>84085</t>
  </si>
  <si>
    <t>84086</t>
  </si>
  <si>
    <t>84087</t>
  </si>
  <si>
    <t>84088</t>
  </si>
  <si>
    <t>84090</t>
  </si>
  <si>
    <t>84091</t>
  </si>
  <si>
    <t>84092</t>
  </si>
  <si>
    <t>84095</t>
  </si>
  <si>
    <t>84096</t>
  </si>
  <si>
    <t>84098</t>
  </si>
  <si>
    <t>84099</t>
  </si>
  <si>
    <t>84121</t>
  </si>
  <si>
    <t>84122</t>
  </si>
  <si>
    <t>84123</t>
  </si>
  <si>
    <t>84124</t>
  </si>
  <si>
    <t>84125</t>
  </si>
  <si>
    <t>84126</t>
  </si>
  <si>
    <t>84127</t>
  </si>
  <si>
    <t>84128</t>
  </si>
  <si>
    <t>84129</t>
  </si>
  <si>
    <t>84131</t>
  </si>
  <si>
    <t>84132</t>
  </si>
  <si>
    <t>84133</t>
  </si>
  <si>
    <t>84134</t>
  </si>
  <si>
    <t>84135</t>
  </si>
  <si>
    <t>85010</t>
  </si>
  <si>
    <t>POTENZA</t>
  </si>
  <si>
    <t>85011</t>
  </si>
  <si>
    <t>85012</t>
  </si>
  <si>
    <t>85013</t>
  </si>
  <si>
    <t>85014</t>
  </si>
  <si>
    <t>85015</t>
  </si>
  <si>
    <t>85016</t>
  </si>
  <si>
    <t>85017</t>
  </si>
  <si>
    <t>85018</t>
  </si>
  <si>
    <t>85020</t>
  </si>
  <si>
    <t>85021</t>
  </si>
  <si>
    <t>85022</t>
  </si>
  <si>
    <t>85023</t>
  </si>
  <si>
    <t>85024</t>
  </si>
  <si>
    <t>85025</t>
  </si>
  <si>
    <t>85026</t>
  </si>
  <si>
    <t>85027</t>
  </si>
  <si>
    <t>85028</t>
  </si>
  <si>
    <t>85029</t>
  </si>
  <si>
    <t>85030</t>
  </si>
  <si>
    <t>85031</t>
  </si>
  <si>
    <t>85032</t>
  </si>
  <si>
    <t>85033</t>
  </si>
  <si>
    <t>85034</t>
  </si>
  <si>
    <t>85035</t>
  </si>
  <si>
    <t>85036</t>
  </si>
  <si>
    <t>85037</t>
  </si>
  <si>
    <t>85038</t>
  </si>
  <si>
    <t>85039</t>
  </si>
  <si>
    <t>85040</t>
  </si>
  <si>
    <t>85042</t>
  </si>
  <si>
    <t>85043</t>
  </si>
  <si>
    <t>85044</t>
  </si>
  <si>
    <t>85046</t>
  </si>
  <si>
    <t>85047</t>
  </si>
  <si>
    <t>85048</t>
  </si>
  <si>
    <t>85049</t>
  </si>
  <si>
    <t>85050</t>
  </si>
  <si>
    <t>85051</t>
  </si>
  <si>
    <t>85052</t>
  </si>
  <si>
    <t>85053</t>
  </si>
  <si>
    <t>85054</t>
  </si>
  <si>
    <t>85055</t>
  </si>
  <si>
    <t>85056</t>
  </si>
  <si>
    <t>85057</t>
  </si>
  <si>
    <t>85058</t>
  </si>
  <si>
    <t>85059</t>
  </si>
  <si>
    <t>85100</t>
  </si>
  <si>
    <t>70100</t>
  </si>
  <si>
    <t>71100</t>
  </si>
  <si>
    <t>72010</t>
  </si>
  <si>
    <t>72016</t>
  </si>
  <si>
    <t>74100</t>
  </si>
  <si>
    <t>80072</t>
  </si>
  <si>
    <t>80081</t>
  </si>
  <si>
    <t>80100</t>
  </si>
  <si>
    <t>80130</t>
  </si>
  <si>
    <t>80140</t>
  </si>
  <si>
    <t>84100</t>
  </si>
  <si>
    <t>70051</t>
  </si>
  <si>
    <t>70031</t>
  </si>
  <si>
    <t>83026</t>
  </si>
  <si>
    <t>82012</t>
  </si>
  <si>
    <t>82035</t>
  </si>
  <si>
    <t>70052</t>
  </si>
  <si>
    <t>Comunicazioni
[N]</t>
  </si>
  <si>
    <t>PESO Comunicazioni 
[%]</t>
  </si>
  <si>
    <t>Copertura 
[No = 0 ; SI = 1]</t>
  </si>
  <si>
    <t>Copertura Puntuale Offerta</t>
  </si>
  <si>
    <t>PESO Comunicazioni LOTTO B3 CP
[%]</t>
  </si>
  <si>
    <t>Copertura offerta  LOTTO B3 CP
[%]</t>
  </si>
  <si>
    <t>PESO Comunicazioni LOTTO B3 EU
[%]</t>
  </si>
  <si>
    <t>Copertura offerta  LOTTO B3 EU
[%]</t>
  </si>
  <si>
    <t>PESO Comunicazioni LOTTO B3 AM
[%]</t>
  </si>
  <si>
    <t>Copertura offerta  LOTTO B3 AM
[%]</t>
  </si>
  <si>
    <t>Destinazione Tariffaria</t>
  </si>
  <si>
    <t>Peso Lotto
[%]</t>
  </si>
  <si>
    <t>Copertura offerta  
[%]</t>
  </si>
  <si>
    <t>Requisito minimo richiesto</t>
  </si>
  <si>
    <t>Verifica requisito 
[s/n]</t>
  </si>
  <si>
    <t>Media ponderata copertura offerta 
[%]</t>
  </si>
  <si>
    <t>s</t>
  </si>
  <si>
    <t>=C3*(B3/B6)+C4*(B4/B6)+C5*(B5/B6)</t>
  </si>
  <si>
    <t>LOTTO B3</t>
  </si>
  <si>
    <t>Totale Lotto B3</t>
  </si>
  <si>
    <t>Totale comunicazioni lotto B3</t>
  </si>
  <si>
    <t>Peso area metropolitana lotto B3</t>
  </si>
  <si>
    <t>Peso capoluogo di provincia lotto B3</t>
  </si>
  <si>
    <t>Peso extra urbano lotto 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</si>
</sst>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0000%"/>
    <numFmt numFmtId="166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</xf>
    <xf numFmtId="166" fontId="2" fillId="0" borderId="1" xfId="2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166" fontId="0" fillId="0" borderId="1" xfId="2" applyNumberFormat="1" applyFont="1" applyBorder="1" applyProtection="1"/>
    <xf numFmtId="9" fontId="0" fillId="0" borderId="1" xfId="2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6" fontId="7" fillId="0" borderId="0" xfId="0" applyNumberFormat="1" applyFont="1" applyProtection="1"/>
    <xf numFmtId="166" fontId="2" fillId="0" borderId="0" xfId="0" applyNumberFormat="1" applyFont="1" applyProtection="1"/>
    <xf numFmtId="9" fontId="0" fillId="0" borderId="0" xfId="2" applyFont="1" applyProtection="1"/>
    <xf numFmtId="0" fontId="8" fillId="0" borderId="0" xfId="0" applyFont="1" applyAlignment="1" applyProtection="1">
      <alignment horizontal="center" vertical="center"/>
    </xf>
    <xf numFmtId="166" fontId="2" fillId="0" borderId="0" xfId="0" quotePrefix="1" applyNumberFormat="1" applyFont="1" applyAlignment="1" applyProtection="1">
      <alignment horizontal="right"/>
    </xf>
    <xf numFmtId="0" fontId="0" fillId="3" borderId="0" xfId="0" applyFill="1" applyAlignment="1" applyProtection="1">
      <alignment horizontal="center" vertical="center"/>
      <protection locked="0"/>
    </xf>
    <xf numFmtId="164" fontId="1" fillId="0" borderId="0" xfId="0" applyNumberFormat="1" applyFont="1" applyProtection="1"/>
    <xf numFmtId="166" fontId="0" fillId="0" borderId="0" xfId="0" applyNumberFormat="1" applyFont="1" applyProtection="1"/>
    <xf numFmtId="164" fontId="0" fillId="0" borderId="1" xfId="1" applyNumberFormat="1" applyFont="1" applyBorder="1" applyProtection="1"/>
    <xf numFmtId="0" fontId="0" fillId="0" borderId="0" xfId="0" applyAlignment="1" applyProtection="1">
      <alignment horizontal="center" vertical="center"/>
    </xf>
    <xf numFmtId="164" fontId="0" fillId="0" borderId="0" xfId="1" applyNumberFormat="1" applyFont="1" applyProtection="1"/>
    <xf numFmtId="165" fontId="0" fillId="0" borderId="0" xfId="2" applyNumberFormat="1" applyFont="1" applyProtection="1"/>
    <xf numFmtId="164" fontId="0" fillId="0" borderId="0" xfId="0" applyNumberFormat="1" applyFont="1" applyProtection="1"/>
    <xf numFmtId="0" fontId="6" fillId="2" borderId="3" xfId="0" applyFont="1" applyFill="1" applyBorder="1" applyAlignment="1" applyProtection="1">
      <alignment horizontal="center" wrapText="1"/>
    </xf>
    <xf numFmtId="166" fontId="2" fillId="0" borderId="1" xfId="0" quotePrefix="1" applyNumberFormat="1" applyFont="1" applyFill="1" applyBorder="1" applyAlignment="1" applyProtection="1">
      <alignment horizontal="center" vertical="center"/>
    </xf>
  </cellXfs>
  <cellStyles count="3">
    <cellStyle name="Migliaia" xfId="1" builtinId="3"/>
    <cellStyle name="Normale" xfId="0" builtinId="0"/>
    <cellStyle name="Percentuale" xfId="2" builtinId="5"/>
  </cellStyles>
  <dxfs count="5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%"/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%"/>
      <protection locked="1" hidden="0"/>
    </dxf>
    <dxf>
      <protection locked="1" hidden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0%"/>
      <protection locked="1" hidden="0"/>
    </dxf>
    <dxf>
      <protection locked="1" hidden="0"/>
    </dxf>
    <dxf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00%"/>
      <protection locked="1" hidden="0"/>
    </dxf>
    <dxf>
      <numFmt numFmtId="165" formatCode="0.00000%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  <protection locked="1" hidden="0"/>
    </dxf>
    <dxf>
      <numFmt numFmtId="164" formatCode="_-* #,##0_-;\-* #,##0_-;_-* &quot;-&quot;??_-;_-@_-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la1" displayName="Tabella1" ref="A1:H42" totalsRowCount="1" headerRowDxfId="56" dataDxfId="55" totalsRowDxfId="54">
  <autoFilter ref="A1:H41"/>
  <sortState ref="A2:H41">
    <sortCondition ref="C2:C41"/>
  </sortState>
  <tableColumns count="8">
    <tableColumn id="1" name="CAP" dataDxfId="53" totalsRowDxfId="52"/>
    <tableColumn id="2" name="DESTINAZIONE TARIFFARIA" totalsRowFunction="count" dataDxfId="51" totalsRowDxfId="50"/>
    <tableColumn id="3" name="Regione" dataDxfId="49" totalsRowDxfId="48"/>
    <tableColumn id="4" name="Provincia" dataDxfId="47" totalsRowDxfId="46"/>
    <tableColumn id="16" name="Comunicazioni_x000a_[N]" totalsRowFunction="sum" dataDxfId="45" totalsRowDxfId="44" dataCellStyle="Migliaia"/>
    <tableColumn id="17" name="PESO Comunicazioni _x000a_[%]" totalsRowFunction="sum" dataDxfId="43" totalsRowDxfId="42" dataCellStyle="Percentuale">
      <calculatedColumnFormula>Tabella1[[#This Row],[Comunicazioni
'[N']]]/226816</calculatedColumnFormula>
    </tableColumn>
    <tableColumn id="5" name="Copertura _x000a_[No = 0 ; SI = 1]" dataDxfId="41" totalsRowDxfId="40"/>
    <tableColumn id="6" name="Copertura Puntuale Offerta" totalsRowFunction="sum" dataDxfId="39" totalsRowDxfId="38" dataCellStyle="Percentuale">
      <calculatedColumnFormula>Tabella1[[#This Row],[PESO Comunicazioni 
'[%']]]*Tabella1[[#This Row],[Copertura 
'[No = 0 ; SI = 1']]]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1:H34" totalsRowCount="1" headerRowDxfId="37" dataDxfId="36" totalsRowDxfId="35">
  <autoFilter ref="A1:H33"/>
  <sortState ref="A2:H33">
    <sortCondition ref="C2:C33"/>
  </sortState>
  <tableColumns count="8">
    <tableColumn id="1" name="CAP" dataDxfId="34" totalsRowDxfId="33"/>
    <tableColumn id="2" name="DESTINAZIONE TARIFFARIA" totalsRowFunction="count" dataDxfId="32" totalsRowDxfId="31"/>
    <tableColumn id="3" name="Regione" dataDxfId="30" totalsRowDxfId="29"/>
    <tableColumn id="4" name="Provincia" dataDxfId="28" totalsRowDxfId="27"/>
    <tableColumn id="16" name="Comunicazioni_x000a_[N]" totalsRowFunction="sum" dataDxfId="26" totalsRowDxfId="25" dataCellStyle="Migliaia"/>
    <tableColumn id="17" name="PESO Comunicazioni _x000a_[%]" totalsRowFunction="sum" dataDxfId="24" totalsRowDxfId="23" dataCellStyle="Percentuale">
      <calculatedColumnFormula>Tabella2[[#This Row],[Comunicazioni
'[N']]]/130431</calculatedColumnFormula>
    </tableColumn>
    <tableColumn id="5" name="Copertura _x000a_[No = 0 ; SI = 1]" dataDxfId="22" totalsRowDxfId="21"/>
    <tableColumn id="6" name="Copertura Puntuale Offerta" totalsRowFunction="sum" dataDxfId="20" totalsRowDxfId="19" dataCellStyle="Percentuale">
      <calculatedColumnFormula>Tabella2[[#This Row],[PESO Comunicazioni 
'[%']]]*Tabella2[[#This Row],[Copertura 
'[No = 0 ; SI = 1']]]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ella3" displayName="Tabella3" ref="A1:H496" totalsRowCount="1" headerRowDxfId="18" dataDxfId="17" totalsRowDxfId="16">
  <autoFilter ref="A1:H495"/>
  <sortState ref="A2:H495">
    <sortCondition ref="C2:C495"/>
  </sortState>
  <tableColumns count="8">
    <tableColumn id="1" name="CAP" dataDxfId="15" totalsRowDxfId="14"/>
    <tableColumn id="2" name="DESTINAZIONE TARIFFARIA" totalsRowFunction="count" dataDxfId="13" totalsRowDxfId="12"/>
    <tableColumn id="3" name="Regione" dataDxfId="11" totalsRowDxfId="10"/>
    <tableColumn id="4" name="Provincia" dataDxfId="9" totalsRowDxfId="8"/>
    <tableColumn id="16" name="Comunicazioni_x000a_[N]" totalsRowFunction="sum" dataDxfId="7" totalsRowDxfId="6" dataCellStyle="Migliaia"/>
    <tableColumn id="17" name="PESO Comunicazioni _x000a_[%]" totalsRowFunction="sum" dataDxfId="5" totalsRowDxfId="4" dataCellStyle="Percentuale">
      <calculatedColumnFormula>Tabella3[[#This Row],[Comunicazioni
'[N']]]/951053</calculatedColumnFormula>
    </tableColumn>
    <tableColumn id="5" name="Copertura _x000a_[No = 0 ; SI = 1]" dataDxfId="3" totalsRowDxfId="2"/>
    <tableColumn id="6" name="Copertura Puntuale Offerta" totalsRowFunction="sum" dataDxfId="1" totalsRowDxfId="0" dataCellStyle="Percentuale">
      <calculatedColumnFormula>Tabella3[[#This Row],[PESO Comunicazioni 
'[%']]]*Tabella3[[#This Row],[Copertura 
'[No = 0 ; SI = 1']]]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5"/>
  <sheetViews>
    <sheetView showGridLines="0" tabSelected="1" zoomScale="170" zoomScaleNormal="170" workbookViewId="0">
      <selection sqref="A1:F1"/>
    </sheetView>
  </sheetViews>
  <sheetFormatPr defaultRowHeight="14.4" outlineLevelCol="1" x14ac:dyDescent="0.3"/>
  <cols>
    <col min="1" max="1" width="26.21875" style="6" customWidth="1"/>
    <col min="2" max="2" width="21" style="6" customWidth="1"/>
    <col min="3" max="3" width="18.44140625" style="6" customWidth="1"/>
    <col min="4" max="4" width="14" style="6" customWidth="1"/>
    <col min="5" max="5" width="14.88671875" style="6" hidden="1" customWidth="1" outlineLevel="1"/>
    <col min="6" max="6" width="23" style="6" hidden="1" customWidth="1" outlineLevel="1"/>
    <col min="7" max="7" width="8.88671875" style="6" collapsed="1"/>
    <col min="8" max="16384" width="8.88671875" style="6"/>
  </cols>
  <sheetData>
    <row r="1" spans="1:6" s="7" customFormat="1" ht="28.8" x14ac:dyDescent="0.55000000000000004">
      <c r="A1" s="27" t="s">
        <v>607</v>
      </c>
      <c r="B1" s="27"/>
      <c r="C1" s="27"/>
      <c r="D1" s="27"/>
      <c r="E1" s="27"/>
      <c r="F1" s="27"/>
    </row>
    <row r="2" spans="1:6" s="9" customFormat="1" ht="54" x14ac:dyDescent="0.3">
      <c r="A2" s="2" t="s">
        <v>599</v>
      </c>
      <c r="B2" s="2" t="s">
        <v>600</v>
      </c>
      <c r="C2" s="2" t="s">
        <v>601</v>
      </c>
      <c r="D2" s="2" t="s">
        <v>602</v>
      </c>
      <c r="E2" s="2" t="s">
        <v>603</v>
      </c>
      <c r="F2" s="8" t="s">
        <v>604</v>
      </c>
    </row>
    <row r="3" spans="1:6" s="7" customFormat="1" x14ac:dyDescent="0.3">
      <c r="A3" s="10" t="s">
        <v>5</v>
      </c>
      <c r="B3" s="11">
        <f>'PESO % LOTTO B3 AM'!J2</f>
        <v>0.17336688650282703</v>
      </c>
      <c r="C3" s="11">
        <f>'PESO % LOTTO B3 AM'!K2</f>
        <v>0</v>
      </c>
      <c r="D3" s="12">
        <v>0.7</v>
      </c>
      <c r="E3" s="10" t="s">
        <v>605</v>
      </c>
      <c r="F3" s="28">
        <f>C3*(B3/B6)+C4*(B4/B6)+C5*(B5/B6)</f>
        <v>0</v>
      </c>
    </row>
    <row r="4" spans="1:6" s="7" customFormat="1" x14ac:dyDescent="0.3">
      <c r="A4" s="10" t="s">
        <v>6</v>
      </c>
      <c r="B4" s="11">
        <f>'PESO % LOTTO B3 CP'!J2</f>
        <v>9.9695302752777479E-2</v>
      </c>
      <c r="C4" s="11">
        <f>'PESO % LOTTO B3 CP'!K2</f>
        <v>0</v>
      </c>
      <c r="D4" s="12">
        <v>0.7</v>
      </c>
      <c r="E4" s="10" t="s">
        <v>605</v>
      </c>
      <c r="F4" s="28"/>
    </row>
    <row r="5" spans="1:6" s="7" customFormat="1" x14ac:dyDescent="0.3">
      <c r="A5" s="10" t="s">
        <v>4</v>
      </c>
      <c r="B5" s="11">
        <f>'PESO % LOTTO B3 EU'!J2</f>
        <v>0.72693781074439501</v>
      </c>
      <c r="C5" s="11">
        <f>'PESO % LOTTO B3 EU'!K2</f>
        <v>0</v>
      </c>
      <c r="D5" s="12">
        <v>0.3</v>
      </c>
      <c r="E5" s="10" t="s">
        <v>605</v>
      </c>
      <c r="F5" s="28"/>
    </row>
    <row r="6" spans="1:6" s="7" customFormat="1" x14ac:dyDescent="0.3">
      <c r="A6" s="13" t="s">
        <v>608</v>
      </c>
      <c r="B6" s="14">
        <f>SUM(B3:B5)</f>
        <v>0.99999999999999956</v>
      </c>
      <c r="C6" s="15"/>
      <c r="D6" s="16"/>
      <c r="E6" s="17"/>
    </row>
    <row r="7" spans="1:6" s="7" customFormat="1" x14ac:dyDescent="0.3">
      <c r="F7" s="18" t="s">
        <v>606</v>
      </c>
    </row>
    <row r="8" spans="1:6" s="7" customFormat="1" x14ac:dyDescent="0.3"/>
    <row r="9" spans="1:6" s="7" customFormat="1" x14ac:dyDescent="0.3"/>
    <row r="10" spans="1:6" s="7" customFormat="1" x14ac:dyDescent="0.3"/>
    <row r="11" spans="1:6" s="7" customFormat="1" x14ac:dyDescent="0.3"/>
    <row r="12" spans="1:6" s="7" customFormat="1" x14ac:dyDescent="0.3"/>
    <row r="13" spans="1:6" s="7" customFormat="1" x14ac:dyDescent="0.3"/>
    <row r="14" spans="1:6" s="7" customFormat="1" x14ac:dyDescent="0.3"/>
    <row r="15" spans="1:6" s="7" customFormat="1" x14ac:dyDescent="0.3"/>
    <row r="16" spans="1:6" s="7" customFormat="1" x14ac:dyDescent="0.3"/>
    <row r="17" s="7" customFormat="1" x14ac:dyDescent="0.3"/>
    <row r="18" s="7" customFormat="1" x14ac:dyDescent="0.3"/>
    <row r="19" s="7" customFormat="1" x14ac:dyDescent="0.3"/>
    <row r="20" s="7" customFormat="1" x14ac:dyDescent="0.3"/>
    <row r="21" s="7" customFormat="1" x14ac:dyDescent="0.3"/>
    <row r="22" s="7" customFormat="1" x14ac:dyDescent="0.3"/>
    <row r="23" s="7" customFormat="1" x14ac:dyDescent="0.3"/>
    <row r="24" s="7" customFormat="1" x14ac:dyDescent="0.3"/>
    <row r="25" s="7" customFormat="1" x14ac:dyDescent="0.3"/>
    <row r="26" s="7" customFormat="1" x14ac:dyDescent="0.3"/>
    <row r="27" s="7" customFormat="1" x14ac:dyDescent="0.3"/>
    <row r="28" s="7" customFormat="1" x14ac:dyDescent="0.3"/>
    <row r="29" s="7" customFormat="1" x14ac:dyDescent="0.3"/>
    <row r="30" s="7" customFormat="1" x14ac:dyDescent="0.3"/>
    <row r="31" s="7" customFormat="1" x14ac:dyDescent="0.3"/>
    <row r="32" s="7" customFormat="1" x14ac:dyDescent="0.3"/>
    <row r="33" s="7" customFormat="1" x14ac:dyDescent="0.3"/>
    <row r="34" s="7" customFormat="1" x14ac:dyDescent="0.3"/>
    <row r="35" s="7" customFormat="1" x14ac:dyDescent="0.3"/>
    <row r="36" s="7" customFormat="1" x14ac:dyDescent="0.3"/>
    <row r="37" s="7" customFormat="1" x14ac:dyDescent="0.3"/>
    <row r="38" s="7" customFormat="1" x14ac:dyDescent="0.3"/>
    <row r="39" s="7" customFormat="1" x14ac:dyDescent="0.3"/>
    <row r="40" s="7" customFormat="1" x14ac:dyDescent="0.3"/>
    <row r="41" s="7" customFormat="1" x14ac:dyDescent="0.3"/>
    <row r="42" s="7" customFormat="1" x14ac:dyDescent="0.3"/>
    <row r="43" s="7" customFormat="1" x14ac:dyDescent="0.3"/>
    <row r="44" s="7" customFormat="1" x14ac:dyDescent="0.3"/>
    <row r="45" s="7" customFormat="1" x14ac:dyDescent="0.3"/>
    <row r="46" s="7" customFormat="1" x14ac:dyDescent="0.3"/>
    <row r="47" s="7" customFormat="1" x14ac:dyDescent="0.3"/>
    <row r="4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="7" customFormat="1" x14ac:dyDescent="0.3"/>
    <row r="306" s="7" customFormat="1" x14ac:dyDescent="0.3"/>
    <row r="307" s="7" customFormat="1" x14ac:dyDescent="0.3"/>
    <row r="308" s="7" customFormat="1" x14ac:dyDescent="0.3"/>
    <row r="309" s="7" customFormat="1" x14ac:dyDescent="0.3"/>
    <row r="310" s="7" customFormat="1" x14ac:dyDescent="0.3"/>
    <row r="311" s="7" customFormat="1" x14ac:dyDescent="0.3"/>
    <row r="312" s="7" customFormat="1" x14ac:dyDescent="0.3"/>
    <row r="313" s="7" customFormat="1" x14ac:dyDescent="0.3"/>
    <row r="314" s="7" customFormat="1" x14ac:dyDescent="0.3"/>
    <row r="315" s="7" customFormat="1" x14ac:dyDescent="0.3"/>
    <row r="316" s="7" customFormat="1" x14ac:dyDescent="0.3"/>
    <row r="317" s="7" customFormat="1" x14ac:dyDescent="0.3"/>
    <row r="318" s="7" customFormat="1" x14ac:dyDescent="0.3"/>
    <row r="319" s="7" customFormat="1" x14ac:dyDescent="0.3"/>
    <row r="320" s="7" customFormat="1" x14ac:dyDescent="0.3"/>
    <row r="321" s="7" customFormat="1" x14ac:dyDescent="0.3"/>
    <row r="322" s="7" customFormat="1" x14ac:dyDescent="0.3"/>
    <row r="323" s="7" customFormat="1" x14ac:dyDescent="0.3"/>
    <row r="324" s="7" customFormat="1" x14ac:dyDescent="0.3"/>
    <row r="325" s="7" customFormat="1" x14ac:dyDescent="0.3"/>
    <row r="326" s="7" customFormat="1" x14ac:dyDescent="0.3"/>
    <row r="327" s="7" customFormat="1" x14ac:dyDescent="0.3"/>
    <row r="328" s="7" customFormat="1" x14ac:dyDescent="0.3"/>
    <row r="329" s="7" customFormat="1" x14ac:dyDescent="0.3"/>
    <row r="330" s="7" customFormat="1" x14ac:dyDescent="0.3"/>
    <row r="331" s="7" customFormat="1" x14ac:dyDescent="0.3"/>
    <row r="332" s="7" customFormat="1" x14ac:dyDescent="0.3"/>
    <row r="333" s="7" customFormat="1" x14ac:dyDescent="0.3"/>
    <row r="334" s="7" customFormat="1" x14ac:dyDescent="0.3"/>
    <row r="335" s="7" customFormat="1" x14ac:dyDescent="0.3"/>
    <row r="336" s="7" customFormat="1" x14ac:dyDescent="0.3"/>
    <row r="337" s="7" customFormat="1" x14ac:dyDescent="0.3"/>
    <row r="338" s="7" customFormat="1" x14ac:dyDescent="0.3"/>
    <row r="339" s="7" customFormat="1" x14ac:dyDescent="0.3"/>
    <row r="340" s="7" customFormat="1" x14ac:dyDescent="0.3"/>
    <row r="341" s="7" customFormat="1" x14ac:dyDescent="0.3"/>
    <row r="342" s="7" customFormat="1" x14ac:dyDescent="0.3"/>
    <row r="343" s="7" customFormat="1" x14ac:dyDescent="0.3"/>
    <row r="344" s="7" customFormat="1" x14ac:dyDescent="0.3"/>
    <row r="345" s="7" customFormat="1" x14ac:dyDescent="0.3"/>
  </sheetData>
  <sheetProtection algorithmName="SHA-512" hashValue="R/eyTndgxjT9yUiw/zS7Iw8MI5Uktv0uupqNZzjUqXtcgkosayKPq8q4xPXSGEkh36Y8dghR6HD18YpX5BsH2g==" saltValue="x0v/R/V+0ggHSvO7fXHiMw==" spinCount="100000" sheet="1" objects="1" scenarios="1"/>
  <mergeCells count="2">
    <mergeCell ref="A1:F1"/>
    <mergeCell ref="F3:F5"/>
  </mergeCells>
  <pageMargins left="0.7" right="0.7" top="0.75" bottom="0.75" header="0.3" footer="0.3"/>
  <pageSetup paperSize="9" orientation="landscape" r:id="rId1"/>
  <ignoredErrors>
    <ignoredError sqref="B3:B6 C3:C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42"/>
  <sheetViews>
    <sheetView showGridLines="0" zoomScale="110" zoomScaleNormal="110" workbookViewId="0">
      <selection activeCell="J6" sqref="J6"/>
    </sheetView>
  </sheetViews>
  <sheetFormatPr defaultRowHeight="14.4" x14ac:dyDescent="0.3"/>
  <cols>
    <col min="1" max="1" width="8.88671875" style="7"/>
    <col min="2" max="2" width="25.6640625" style="7" customWidth="1"/>
    <col min="3" max="3" width="17.44140625" style="7" customWidth="1"/>
    <col min="4" max="4" width="11.109375" style="7" customWidth="1"/>
    <col min="5" max="5" width="16.88671875" style="7" customWidth="1"/>
    <col min="6" max="6" width="22.6640625" style="7" customWidth="1"/>
    <col min="7" max="7" width="20.77734375" style="6" customWidth="1"/>
    <col min="8" max="8" width="19.109375" style="7" customWidth="1"/>
    <col min="9" max="9" width="3.6640625" style="7" customWidth="1"/>
    <col min="10" max="10" width="21.109375" style="7" customWidth="1"/>
    <col min="11" max="11" width="20.33203125" style="7" customWidth="1"/>
    <col min="12" max="23" width="8.88671875" style="7"/>
    <col min="24" max="24" width="0" style="7" hidden="1" customWidth="1"/>
    <col min="25" max="32" width="8.88671875" style="7"/>
    <col min="33" max="16384" width="8.88671875" style="6"/>
  </cols>
  <sheetData>
    <row r="1" spans="1:24" s="7" customFormat="1" ht="5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589</v>
      </c>
      <c r="F1" s="1" t="s">
        <v>590</v>
      </c>
      <c r="G1" s="1" t="s">
        <v>591</v>
      </c>
      <c r="H1" s="1" t="s">
        <v>592</v>
      </c>
      <c r="J1" s="2" t="s">
        <v>597</v>
      </c>
      <c r="K1" s="2" t="s">
        <v>598</v>
      </c>
    </row>
    <row r="2" spans="1:24" x14ac:dyDescent="0.3">
      <c r="A2" s="7" t="s">
        <v>581</v>
      </c>
      <c r="B2" s="23" t="s">
        <v>5</v>
      </c>
      <c r="C2" s="7" t="s">
        <v>217</v>
      </c>
      <c r="D2" s="7" t="s">
        <v>218</v>
      </c>
      <c r="E2" s="24">
        <v>20.876323606576811</v>
      </c>
      <c r="F2" s="25">
        <f>Tabella1[[#This Row],[Comunicazioni
'[N']]]/226816</f>
        <v>9.2040789038589925E-5</v>
      </c>
      <c r="G2" s="19"/>
      <c r="H2" s="25">
        <f>Tabella1[[#This Row],[PESO Comunicazioni 
'[%']]]*Tabella1[[#This Row],[Copertura 
'[No = 0 ; SI = 1']]]</f>
        <v>0</v>
      </c>
      <c r="J2" s="4">
        <f>F45</f>
        <v>0.17336688650282703</v>
      </c>
      <c r="K2" s="4">
        <f>Tabella1[[#Totals],[Copertura Puntuale Offerta]]</f>
        <v>0</v>
      </c>
    </row>
    <row r="3" spans="1:24" x14ac:dyDescent="0.3">
      <c r="A3" s="7" t="s">
        <v>580</v>
      </c>
      <c r="B3" s="23" t="s">
        <v>5</v>
      </c>
      <c r="C3" s="7" t="s">
        <v>217</v>
      </c>
      <c r="D3" s="7" t="s">
        <v>218</v>
      </c>
      <c r="E3" s="24">
        <v>24.001512693230644</v>
      </c>
      <c r="F3" s="25">
        <f>Tabella1[[#This Row],[Comunicazioni
'[N']]]/226816</f>
        <v>1.058193103362666E-4</v>
      </c>
      <c r="G3" s="19"/>
      <c r="H3" s="25">
        <f>Tabella1[[#This Row],[PESO Comunicazioni 
'[%']]]*Tabella1[[#This Row],[Copertura 
'[No = 0 ; SI = 1']]]</f>
        <v>0</v>
      </c>
      <c r="X3" s="7">
        <v>0</v>
      </c>
    </row>
    <row r="4" spans="1:24" x14ac:dyDescent="0.3">
      <c r="A4" s="7" t="s">
        <v>579</v>
      </c>
      <c r="B4" s="23" t="s">
        <v>5</v>
      </c>
      <c r="C4" s="7" t="s">
        <v>217</v>
      </c>
      <c r="D4" s="7" t="s">
        <v>218</v>
      </c>
      <c r="E4" s="24">
        <v>7102.6890592101936</v>
      </c>
      <c r="F4" s="25">
        <f>Tabella1[[#This Row],[Comunicazioni
'[N']]]/226816</f>
        <v>3.1314762006252619E-2</v>
      </c>
      <c r="G4" s="19"/>
      <c r="H4" s="25">
        <f>Tabella1[[#This Row],[PESO Comunicazioni 
'[%']]]*Tabella1[[#This Row],[Copertura 
'[No = 0 ; SI = 1']]]</f>
        <v>0</v>
      </c>
      <c r="X4" s="7">
        <v>1</v>
      </c>
    </row>
    <row r="5" spans="1:24" x14ac:dyDescent="0.3">
      <c r="A5" s="7" t="s">
        <v>305</v>
      </c>
      <c r="B5" s="23" t="s">
        <v>5</v>
      </c>
      <c r="C5" s="7" t="s">
        <v>217</v>
      </c>
      <c r="D5" s="7" t="s">
        <v>218</v>
      </c>
      <c r="E5" s="24">
        <v>19485.659661587033</v>
      </c>
      <c r="F5" s="25">
        <f>Tabella1[[#This Row],[Comunicazioni
'[N']]]/226816</f>
        <v>8.5909546335298362E-2</v>
      </c>
      <c r="G5" s="19"/>
      <c r="H5" s="25">
        <f>Tabella1[[#This Row],[PESO Comunicazioni 
'[%']]]*Tabella1[[#This Row],[Copertura 
'[No = 0 ; SI = 1']]]</f>
        <v>0</v>
      </c>
    </row>
    <row r="6" spans="1:24" x14ac:dyDescent="0.3">
      <c r="A6" s="7" t="s">
        <v>304</v>
      </c>
      <c r="B6" s="23" t="s">
        <v>5</v>
      </c>
      <c r="C6" s="7" t="s">
        <v>217</v>
      </c>
      <c r="D6" s="7" t="s">
        <v>218</v>
      </c>
      <c r="E6" s="24">
        <v>6177.2032475701399</v>
      </c>
      <c r="F6" s="25">
        <f>Tabella1[[#This Row],[Comunicazioni
'[N']]]/226816</f>
        <v>2.7234424588962594E-2</v>
      </c>
      <c r="G6" s="19"/>
      <c r="H6" s="25">
        <f>Tabella1[[#This Row],[PESO Comunicazioni 
'[%']]]*Tabella1[[#This Row],[Copertura 
'[No = 0 ; SI = 1']]]</f>
        <v>0</v>
      </c>
    </row>
    <row r="7" spans="1:24" x14ac:dyDescent="0.3">
      <c r="A7" s="7" t="s">
        <v>303</v>
      </c>
      <c r="B7" s="23" t="s">
        <v>5</v>
      </c>
      <c r="C7" s="7" t="s">
        <v>217</v>
      </c>
      <c r="D7" s="7" t="s">
        <v>218</v>
      </c>
      <c r="E7" s="24">
        <v>15214.096338140727</v>
      </c>
      <c r="F7" s="25">
        <f>Tabella1[[#This Row],[Comunicazioni
'[N']]]/226816</f>
        <v>6.7076821468241773E-2</v>
      </c>
      <c r="G7" s="19"/>
      <c r="H7" s="25">
        <f>Tabella1[[#This Row],[PESO Comunicazioni 
'[%']]]*Tabella1[[#This Row],[Copertura 
'[No = 0 ; SI = 1']]]</f>
        <v>0</v>
      </c>
    </row>
    <row r="8" spans="1:24" x14ac:dyDescent="0.3">
      <c r="A8" s="7" t="s">
        <v>302</v>
      </c>
      <c r="B8" s="23" t="s">
        <v>5</v>
      </c>
      <c r="C8" s="7" t="s">
        <v>217</v>
      </c>
      <c r="D8" s="7" t="s">
        <v>218</v>
      </c>
      <c r="E8" s="24">
        <v>22207.15793922442</v>
      </c>
      <c r="F8" s="25">
        <f>Tabella1[[#This Row],[Comunicazioni
'[N']]]/226816</f>
        <v>9.7908251354509465E-2</v>
      </c>
      <c r="G8" s="19"/>
      <c r="H8" s="25">
        <f>Tabella1[[#This Row],[PESO Comunicazioni 
'[%']]]*Tabella1[[#This Row],[Copertura 
'[No = 0 ; SI = 1']]]</f>
        <v>0</v>
      </c>
    </row>
    <row r="9" spans="1:24" x14ac:dyDescent="0.3">
      <c r="A9" s="7" t="s">
        <v>301</v>
      </c>
      <c r="B9" s="23" t="s">
        <v>5</v>
      </c>
      <c r="C9" s="7" t="s">
        <v>217</v>
      </c>
      <c r="D9" s="7" t="s">
        <v>218</v>
      </c>
      <c r="E9" s="24">
        <v>8061.0075085788812</v>
      </c>
      <c r="F9" s="25">
        <f>Tabella1[[#This Row],[Comunicazioni
'[N']]]/226816</f>
        <v>3.5539853928201193E-2</v>
      </c>
      <c r="G9" s="19"/>
      <c r="H9" s="25">
        <f>Tabella1[[#This Row],[PESO Comunicazioni 
'[%']]]*Tabella1[[#This Row],[Copertura 
'[No = 0 ; SI = 1']]]</f>
        <v>0</v>
      </c>
    </row>
    <row r="10" spans="1:24" x14ac:dyDescent="0.3">
      <c r="A10" s="7" t="s">
        <v>300</v>
      </c>
      <c r="B10" s="23" t="s">
        <v>5</v>
      </c>
      <c r="C10" s="7" t="s">
        <v>217</v>
      </c>
      <c r="D10" s="7" t="s">
        <v>218</v>
      </c>
      <c r="E10" s="24">
        <v>8358.3921519982268</v>
      </c>
      <c r="F10" s="25">
        <f>Tabella1[[#This Row],[Comunicazioni
'[N']]]/226816</f>
        <v>3.6850981200612948E-2</v>
      </c>
      <c r="G10" s="19"/>
      <c r="H10" s="25">
        <f>Tabella1[[#This Row],[PESO Comunicazioni 
'[%']]]*Tabella1[[#This Row],[Copertura 
'[No = 0 ; SI = 1']]]</f>
        <v>0</v>
      </c>
    </row>
    <row r="11" spans="1:24" x14ac:dyDescent="0.3">
      <c r="A11" s="7" t="s">
        <v>299</v>
      </c>
      <c r="B11" s="23" t="s">
        <v>5</v>
      </c>
      <c r="C11" s="7" t="s">
        <v>217</v>
      </c>
      <c r="D11" s="7" t="s">
        <v>218</v>
      </c>
      <c r="E11" s="24">
        <v>7888.8747560260745</v>
      </c>
      <c r="F11" s="25">
        <f>Tabella1[[#This Row],[Comunicazioni
'[N']]]/226816</f>
        <v>3.4780944713009992E-2</v>
      </c>
      <c r="G11" s="19"/>
      <c r="H11" s="25">
        <f>Tabella1[[#This Row],[PESO Comunicazioni 
'[%']]]*Tabella1[[#This Row],[Copertura 
'[No = 0 ; SI = 1']]]</f>
        <v>0</v>
      </c>
    </row>
    <row r="12" spans="1:24" x14ac:dyDescent="0.3">
      <c r="A12" s="7" t="s">
        <v>298</v>
      </c>
      <c r="B12" s="23" t="s">
        <v>5</v>
      </c>
      <c r="C12" s="7" t="s">
        <v>217</v>
      </c>
      <c r="D12" s="7" t="s">
        <v>218</v>
      </c>
      <c r="E12" s="24">
        <v>10609.268840056293</v>
      </c>
      <c r="F12" s="25">
        <f>Tabella1[[#This Row],[Comunicazioni
'[N']]]/226816</f>
        <v>4.6774781497144348E-2</v>
      </c>
      <c r="G12" s="19"/>
      <c r="H12" s="25">
        <f>Tabella1[[#This Row],[PESO Comunicazioni 
'[%']]]*Tabella1[[#This Row],[Copertura 
'[No = 0 ; SI = 1']]]</f>
        <v>0</v>
      </c>
    </row>
    <row r="13" spans="1:24" x14ac:dyDescent="0.3">
      <c r="A13" s="7" t="s">
        <v>297</v>
      </c>
      <c r="B13" s="23" t="s">
        <v>5</v>
      </c>
      <c r="C13" s="7" t="s">
        <v>217</v>
      </c>
      <c r="D13" s="7" t="s">
        <v>218</v>
      </c>
      <c r="E13" s="24">
        <v>4027.0580290199987</v>
      </c>
      <c r="F13" s="25">
        <f>Tabella1[[#This Row],[Comunicazioni
'[N']]]/226816</f>
        <v>1.77547352436336E-2</v>
      </c>
      <c r="G13" s="19"/>
      <c r="H13" s="25">
        <f>Tabella1[[#This Row],[PESO Comunicazioni 
'[%']]]*Tabella1[[#This Row],[Copertura 
'[No = 0 ; SI = 1']]]</f>
        <v>0</v>
      </c>
    </row>
    <row r="14" spans="1:24" x14ac:dyDescent="0.3">
      <c r="A14" s="7" t="s">
        <v>296</v>
      </c>
      <c r="B14" s="23" t="s">
        <v>5</v>
      </c>
      <c r="C14" s="7" t="s">
        <v>217</v>
      </c>
      <c r="D14" s="7" t="s">
        <v>218</v>
      </c>
      <c r="E14" s="24">
        <v>9625.5265994700094</v>
      </c>
      <c r="F14" s="25">
        <f>Tabella1[[#This Row],[Comunicazioni
'[N']]]/226816</f>
        <v>4.2437599637900364E-2</v>
      </c>
      <c r="G14" s="19"/>
      <c r="H14" s="25">
        <f>Tabella1[[#This Row],[PESO Comunicazioni 
'[%']]]*Tabella1[[#This Row],[Copertura 
'[No = 0 ; SI = 1']]]</f>
        <v>0</v>
      </c>
    </row>
    <row r="15" spans="1:24" x14ac:dyDescent="0.3">
      <c r="A15" s="7" t="s">
        <v>295</v>
      </c>
      <c r="B15" s="23" t="s">
        <v>5</v>
      </c>
      <c r="C15" s="7" t="s">
        <v>217</v>
      </c>
      <c r="D15" s="7" t="s">
        <v>218</v>
      </c>
      <c r="E15" s="24">
        <v>8833.6094331462045</v>
      </c>
      <c r="F15" s="25">
        <f>Tabella1[[#This Row],[Comunicazioni
'[N']]]/226816</f>
        <v>3.8946147684229528E-2</v>
      </c>
      <c r="G15" s="19"/>
      <c r="H15" s="25">
        <f>Tabella1[[#This Row],[PESO Comunicazioni 
'[%']]]*Tabella1[[#This Row],[Copertura 
'[No = 0 ; SI = 1']]]</f>
        <v>0</v>
      </c>
    </row>
    <row r="16" spans="1:24" x14ac:dyDescent="0.3">
      <c r="A16" s="7" t="s">
        <v>294</v>
      </c>
      <c r="B16" s="23" t="s">
        <v>5</v>
      </c>
      <c r="C16" s="7" t="s">
        <v>217</v>
      </c>
      <c r="D16" s="7" t="s">
        <v>218</v>
      </c>
      <c r="E16" s="24">
        <v>5867.5425101925666</v>
      </c>
      <c r="F16" s="25">
        <f>Tabella1[[#This Row],[Comunicazioni
'[N']]]/226816</f>
        <v>2.5869173736387939E-2</v>
      </c>
      <c r="G16" s="19"/>
      <c r="H16" s="25">
        <f>Tabella1[[#This Row],[PESO Comunicazioni 
'[%']]]*Tabella1[[#This Row],[Copertura 
'[No = 0 ; SI = 1']]]</f>
        <v>0</v>
      </c>
    </row>
    <row r="17" spans="1:8" x14ac:dyDescent="0.3">
      <c r="A17" s="7" t="s">
        <v>293</v>
      </c>
      <c r="B17" s="23" t="s">
        <v>5</v>
      </c>
      <c r="C17" s="7" t="s">
        <v>217</v>
      </c>
      <c r="D17" s="7" t="s">
        <v>218</v>
      </c>
      <c r="E17" s="24">
        <v>4584.2828736341307</v>
      </c>
      <c r="F17" s="25">
        <f>Tabella1[[#This Row],[Comunicazioni
'[N']]]/226816</f>
        <v>2.021146159721594E-2</v>
      </c>
      <c r="G17" s="19"/>
      <c r="H17" s="25">
        <f>Tabella1[[#This Row],[PESO Comunicazioni 
'[%']]]*Tabella1[[#This Row],[Copertura 
'[No = 0 ; SI = 1']]]</f>
        <v>0</v>
      </c>
    </row>
    <row r="18" spans="1:8" x14ac:dyDescent="0.3">
      <c r="A18" s="7" t="s">
        <v>292</v>
      </c>
      <c r="B18" s="23" t="s">
        <v>5</v>
      </c>
      <c r="C18" s="7" t="s">
        <v>217</v>
      </c>
      <c r="D18" s="7" t="s">
        <v>218</v>
      </c>
      <c r="E18" s="24">
        <v>2216.7002496273153</v>
      </c>
      <c r="F18" s="25">
        <f>Tabella1[[#This Row],[Comunicazioni
'[N']]]/226816</f>
        <v>9.7731211626486455E-3</v>
      </c>
      <c r="G18" s="19"/>
      <c r="H18" s="25">
        <f>Tabella1[[#This Row],[PESO Comunicazioni 
'[%']]]*Tabella1[[#This Row],[Copertura 
'[No = 0 ; SI = 1']]]</f>
        <v>0</v>
      </c>
    </row>
    <row r="19" spans="1:8" x14ac:dyDescent="0.3">
      <c r="A19" s="7" t="s">
        <v>291</v>
      </c>
      <c r="B19" s="23" t="s">
        <v>5</v>
      </c>
      <c r="C19" s="7" t="s">
        <v>217</v>
      </c>
      <c r="D19" s="7" t="s">
        <v>218</v>
      </c>
      <c r="E19" s="24">
        <v>5843.7989391387964</v>
      </c>
      <c r="F19" s="25">
        <f>Tabella1[[#This Row],[Comunicazioni
'[N']]]/226816</f>
        <v>2.5764491654639867E-2</v>
      </c>
      <c r="G19" s="19"/>
      <c r="H19" s="25">
        <f>Tabella1[[#This Row],[PESO Comunicazioni 
'[%']]]*Tabella1[[#This Row],[Copertura 
'[No = 0 ; SI = 1']]]</f>
        <v>0</v>
      </c>
    </row>
    <row r="20" spans="1:8" x14ac:dyDescent="0.3">
      <c r="A20" s="7" t="s">
        <v>290</v>
      </c>
      <c r="B20" s="23" t="s">
        <v>5</v>
      </c>
      <c r="C20" s="7" t="s">
        <v>217</v>
      </c>
      <c r="D20" s="7" t="s">
        <v>218</v>
      </c>
      <c r="E20" s="24">
        <v>4552.9933476625702</v>
      </c>
      <c r="F20" s="25">
        <f>Tabella1[[#This Row],[Comunicazioni
'[N']]]/226816</f>
        <v>2.0073510456328346E-2</v>
      </c>
      <c r="G20" s="19"/>
      <c r="H20" s="25">
        <f>Tabella1[[#This Row],[PESO Comunicazioni 
'[%']]]*Tabella1[[#This Row],[Copertura 
'[No = 0 ; SI = 1']]]</f>
        <v>0</v>
      </c>
    </row>
    <row r="21" spans="1:8" x14ac:dyDescent="0.3">
      <c r="A21" s="7" t="s">
        <v>289</v>
      </c>
      <c r="B21" s="23" t="s">
        <v>5</v>
      </c>
      <c r="C21" s="7" t="s">
        <v>217</v>
      </c>
      <c r="D21" s="7" t="s">
        <v>218</v>
      </c>
      <c r="E21" s="24">
        <v>1200.8282818746857</v>
      </c>
      <c r="F21" s="25">
        <f>Tabella1[[#This Row],[Comunicazioni
'[N']]]/226816</f>
        <v>5.2942838330394927E-3</v>
      </c>
      <c r="G21" s="19"/>
      <c r="H21" s="25">
        <f>Tabella1[[#This Row],[PESO Comunicazioni 
'[%']]]*Tabella1[[#This Row],[Copertura 
'[No = 0 ; SI = 1']]]</f>
        <v>0</v>
      </c>
    </row>
    <row r="22" spans="1:8" x14ac:dyDescent="0.3">
      <c r="A22" s="7" t="s">
        <v>288</v>
      </c>
      <c r="B22" s="23" t="s">
        <v>5</v>
      </c>
      <c r="C22" s="7" t="s">
        <v>217</v>
      </c>
      <c r="D22" s="7" t="s">
        <v>218</v>
      </c>
      <c r="E22" s="24">
        <v>3146.5194553426172</v>
      </c>
      <c r="F22" s="25">
        <f>Tabella1[[#This Row],[Comunicazioni
'[N']]]/226816</f>
        <v>1.3872563907936905E-2</v>
      </c>
      <c r="G22" s="19"/>
      <c r="H22" s="25">
        <f>Tabella1[[#This Row],[PESO Comunicazioni 
'[%']]]*Tabella1[[#This Row],[Copertura 
'[No = 0 ; SI = 1']]]</f>
        <v>0</v>
      </c>
    </row>
    <row r="23" spans="1:8" x14ac:dyDescent="0.3">
      <c r="A23" s="7" t="s">
        <v>287</v>
      </c>
      <c r="B23" s="23" t="s">
        <v>5</v>
      </c>
      <c r="C23" s="7" t="s">
        <v>217</v>
      </c>
      <c r="D23" s="7" t="s">
        <v>218</v>
      </c>
      <c r="E23" s="24">
        <v>1402.1541124837809</v>
      </c>
      <c r="F23" s="25">
        <f>Tabella1[[#This Row],[Comunicazioni
'[N']]]/226816</f>
        <v>6.1819012436679106E-3</v>
      </c>
      <c r="G23" s="19"/>
      <c r="H23" s="25">
        <f>Tabella1[[#This Row],[PESO Comunicazioni 
'[%']]]*Tabella1[[#This Row],[Copertura 
'[No = 0 ; SI = 1']]]</f>
        <v>0</v>
      </c>
    </row>
    <row r="24" spans="1:8" x14ac:dyDescent="0.3">
      <c r="A24" s="7" t="s">
        <v>286</v>
      </c>
      <c r="B24" s="23" t="s">
        <v>5</v>
      </c>
      <c r="C24" s="7" t="s">
        <v>217</v>
      </c>
      <c r="D24" s="7" t="s">
        <v>218</v>
      </c>
      <c r="E24" s="24">
        <v>17699.392461562442</v>
      </c>
      <c r="F24" s="25">
        <f>Tabella1[[#This Row],[Comunicazioni
'[N']]]/226816</f>
        <v>7.8034144247153825E-2</v>
      </c>
      <c r="G24" s="19"/>
      <c r="H24" s="25">
        <f>Tabella1[[#This Row],[PESO Comunicazioni 
'[%']]]*Tabella1[[#This Row],[Copertura 
'[No = 0 ; SI = 1']]]</f>
        <v>0</v>
      </c>
    </row>
    <row r="25" spans="1:8" x14ac:dyDescent="0.3">
      <c r="A25" s="7" t="s">
        <v>285</v>
      </c>
      <c r="B25" s="23" t="s">
        <v>5</v>
      </c>
      <c r="C25" s="7" t="s">
        <v>217</v>
      </c>
      <c r="D25" s="7" t="s">
        <v>218</v>
      </c>
      <c r="E25" s="24">
        <v>6333.3481016687929</v>
      </c>
      <c r="F25" s="25">
        <f>Tabella1[[#This Row],[Comunicazioni
'[N']]]/226816</f>
        <v>2.7922845397453412E-2</v>
      </c>
      <c r="G25" s="19"/>
      <c r="H25" s="25">
        <f>Tabella1[[#This Row],[PESO Comunicazioni 
'[%']]]*Tabella1[[#This Row],[Copertura 
'[No = 0 ; SI = 1']]]</f>
        <v>0</v>
      </c>
    </row>
    <row r="26" spans="1:8" x14ac:dyDescent="0.3">
      <c r="A26" s="7" t="s">
        <v>284</v>
      </c>
      <c r="B26" s="23" t="s">
        <v>5</v>
      </c>
      <c r="C26" s="7" t="s">
        <v>217</v>
      </c>
      <c r="D26" s="7" t="s">
        <v>218</v>
      </c>
      <c r="E26" s="24">
        <v>4847.5016674753388</v>
      </c>
      <c r="F26" s="25">
        <f>Tabella1[[#This Row],[Comunicazioni
'[N']]]/226816</f>
        <v>2.1371956420514156E-2</v>
      </c>
      <c r="G26" s="19"/>
      <c r="H26" s="25">
        <f>Tabella1[[#This Row],[PESO Comunicazioni 
'[%']]]*Tabella1[[#This Row],[Copertura 
'[No = 0 ; SI = 1']]]</f>
        <v>0</v>
      </c>
    </row>
    <row r="27" spans="1:8" x14ac:dyDescent="0.3">
      <c r="A27" s="7" t="s">
        <v>283</v>
      </c>
      <c r="B27" s="23" t="s">
        <v>5</v>
      </c>
      <c r="C27" s="7" t="s">
        <v>217</v>
      </c>
      <c r="D27" s="7" t="s">
        <v>218</v>
      </c>
      <c r="E27" s="24">
        <v>1336.5854671675313</v>
      </c>
      <c r="F27" s="25">
        <f>Tabella1[[#This Row],[Comunicazioni
'[N']]]/226816</f>
        <v>5.8928182631187015E-3</v>
      </c>
      <c r="G27" s="19"/>
      <c r="H27" s="25">
        <f>Tabella1[[#This Row],[PESO Comunicazioni 
'[%']]]*Tabella1[[#This Row],[Copertura 
'[No = 0 ; SI = 1']]]</f>
        <v>0</v>
      </c>
    </row>
    <row r="28" spans="1:8" x14ac:dyDescent="0.3">
      <c r="A28" s="7" t="s">
        <v>282</v>
      </c>
      <c r="B28" s="23" t="s">
        <v>5</v>
      </c>
      <c r="C28" s="7" t="s">
        <v>217</v>
      </c>
      <c r="D28" s="7" t="s">
        <v>218</v>
      </c>
      <c r="E28" s="24">
        <v>2068.6896607747008</v>
      </c>
      <c r="F28" s="25">
        <f>Tabella1[[#This Row],[Comunicazioni
'[N']]]/226816</f>
        <v>9.1205631911977138E-3</v>
      </c>
      <c r="G28" s="19"/>
      <c r="H28" s="25">
        <f>Tabella1[[#This Row],[PESO Comunicazioni 
'[%']]]*Tabella1[[#This Row],[Copertura 
'[No = 0 ; SI = 1']]]</f>
        <v>0</v>
      </c>
    </row>
    <row r="29" spans="1:8" x14ac:dyDescent="0.3">
      <c r="A29" s="7" t="s">
        <v>281</v>
      </c>
      <c r="B29" s="23" t="s">
        <v>5</v>
      </c>
      <c r="C29" s="7" t="s">
        <v>217</v>
      </c>
      <c r="D29" s="7" t="s">
        <v>218</v>
      </c>
      <c r="E29" s="24">
        <v>2568.0969945925062</v>
      </c>
      <c r="F29" s="25">
        <f>Tabella1[[#This Row],[Comunicazioni
'[N']]]/226816</f>
        <v>1.1322380231520291E-2</v>
      </c>
      <c r="G29" s="19"/>
      <c r="H29" s="25">
        <f>Tabella1[[#This Row],[PESO Comunicazioni 
'[%']]]*Tabella1[[#This Row],[Copertura 
'[No = 0 ; SI = 1']]]</f>
        <v>0</v>
      </c>
    </row>
    <row r="30" spans="1:8" x14ac:dyDescent="0.3">
      <c r="A30" s="7" t="s">
        <v>572</v>
      </c>
      <c r="B30" s="23" t="s">
        <v>5</v>
      </c>
      <c r="C30" s="7" t="s">
        <v>8</v>
      </c>
      <c r="D30" s="7" t="s">
        <v>9</v>
      </c>
      <c r="E30" s="24">
        <v>805.43002421626466</v>
      </c>
      <c r="F30" s="25">
        <f>Tabella1[[#This Row],[Comunicazioni
'[N']]]/226816</f>
        <v>3.5510282529286497E-3</v>
      </c>
      <c r="G30" s="19"/>
      <c r="H30" s="25">
        <f>Tabella1[[#This Row],[PESO Comunicazioni 
'[%']]]*Tabella1[[#This Row],[Copertura 
'[No = 0 ; SI = 1']]]</f>
        <v>0</v>
      </c>
    </row>
    <row r="31" spans="1:8" x14ac:dyDescent="0.3">
      <c r="A31" s="7" t="s">
        <v>47</v>
      </c>
      <c r="B31" s="23" t="s">
        <v>5</v>
      </c>
      <c r="C31" s="7" t="s">
        <v>8</v>
      </c>
      <c r="D31" s="7" t="s">
        <v>9</v>
      </c>
      <c r="E31" s="24">
        <v>5230.1640997718887</v>
      </c>
      <c r="F31" s="25">
        <f>Tabella1[[#This Row],[Comunicazioni
'[N']]]/226816</f>
        <v>2.3059061529045081E-2</v>
      </c>
      <c r="G31" s="19"/>
      <c r="H31" s="25">
        <f>Tabella1[[#This Row],[PESO Comunicazioni 
'[%']]]*Tabella1[[#This Row],[Copertura 
'[No = 0 ; SI = 1']]]</f>
        <v>0</v>
      </c>
    </row>
    <row r="32" spans="1:8" x14ac:dyDescent="0.3">
      <c r="A32" s="7" t="s">
        <v>46</v>
      </c>
      <c r="B32" s="23" t="s">
        <v>5</v>
      </c>
      <c r="C32" s="7" t="s">
        <v>8</v>
      </c>
      <c r="D32" s="7" t="s">
        <v>9</v>
      </c>
      <c r="E32" s="24">
        <v>2124.2779711029489</v>
      </c>
      <c r="F32" s="25">
        <f>Tabella1[[#This Row],[Comunicazioni
'[N']]]/226816</f>
        <v>9.3656442715811441E-3</v>
      </c>
      <c r="G32" s="19"/>
      <c r="H32" s="25">
        <f>Tabella1[[#This Row],[PESO Comunicazioni 
'[%']]]*Tabella1[[#This Row],[Copertura 
'[No = 0 ; SI = 1']]]</f>
        <v>0</v>
      </c>
    </row>
    <row r="33" spans="1:8" x14ac:dyDescent="0.3">
      <c r="A33" s="7" t="s">
        <v>45</v>
      </c>
      <c r="B33" s="23" t="s">
        <v>5</v>
      </c>
      <c r="C33" s="7" t="s">
        <v>8</v>
      </c>
      <c r="D33" s="7" t="s">
        <v>9</v>
      </c>
      <c r="E33" s="24">
        <v>1797.3834951776043</v>
      </c>
      <c r="F33" s="25">
        <f>Tabella1[[#This Row],[Comunicazioni
'[N']]]/226816</f>
        <v>7.9244122776947149E-3</v>
      </c>
      <c r="G33" s="19"/>
      <c r="H33" s="25">
        <f>Tabella1[[#This Row],[PESO Comunicazioni 
'[%']]]*Tabella1[[#This Row],[Copertura 
'[No = 0 ; SI = 1']]]</f>
        <v>0</v>
      </c>
    </row>
    <row r="34" spans="1:8" x14ac:dyDescent="0.3">
      <c r="A34" s="7" t="s">
        <v>44</v>
      </c>
      <c r="B34" s="23" t="s">
        <v>5</v>
      </c>
      <c r="C34" s="7" t="s">
        <v>8</v>
      </c>
      <c r="D34" s="7" t="s">
        <v>9</v>
      </c>
      <c r="E34" s="24">
        <v>1221.5281670505117</v>
      </c>
      <c r="F34" s="25">
        <f>Tabella1[[#This Row],[Comunicazioni
'[N']]]/226816</f>
        <v>5.3855467297303176E-3</v>
      </c>
      <c r="G34" s="19"/>
      <c r="H34" s="25">
        <f>Tabella1[[#This Row],[PESO Comunicazioni 
'[%']]]*Tabella1[[#This Row],[Copertura 
'[No = 0 ; SI = 1']]]</f>
        <v>0</v>
      </c>
    </row>
    <row r="35" spans="1:8" x14ac:dyDescent="0.3">
      <c r="A35" s="7" t="s">
        <v>43</v>
      </c>
      <c r="B35" s="23" t="s">
        <v>5</v>
      </c>
      <c r="C35" s="7" t="s">
        <v>8</v>
      </c>
      <c r="D35" s="7" t="s">
        <v>9</v>
      </c>
      <c r="E35" s="24">
        <v>1352.0410249429722</v>
      </c>
      <c r="F35" s="25">
        <f>Tabella1[[#This Row],[Comunicazioni
'[N']]]/226816</f>
        <v>5.9609596542702994E-3</v>
      </c>
      <c r="G35" s="19"/>
      <c r="H35" s="25">
        <f>Tabella1[[#This Row],[PESO Comunicazioni 
'[%']]]*Tabella1[[#This Row],[Copertura 
'[No = 0 ; SI = 1']]]</f>
        <v>0</v>
      </c>
    </row>
    <row r="36" spans="1:8" x14ac:dyDescent="0.3">
      <c r="A36" s="7" t="s">
        <v>42</v>
      </c>
      <c r="B36" s="23" t="s">
        <v>5</v>
      </c>
      <c r="C36" s="7" t="s">
        <v>8</v>
      </c>
      <c r="D36" s="7" t="s">
        <v>9</v>
      </c>
      <c r="E36" s="24">
        <v>4430.884798201454</v>
      </c>
      <c r="F36" s="25">
        <f>Tabella1[[#This Row],[Comunicazioni
'[N']]]/226816</f>
        <v>1.9535150951438408E-2</v>
      </c>
      <c r="G36" s="19"/>
      <c r="H36" s="25">
        <f>Tabella1[[#This Row],[PESO Comunicazioni 
'[%']]]*Tabella1[[#This Row],[Copertura 
'[No = 0 ; SI = 1']]]</f>
        <v>0</v>
      </c>
    </row>
    <row r="37" spans="1:8" x14ac:dyDescent="0.3">
      <c r="A37" s="7" t="s">
        <v>41</v>
      </c>
      <c r="B37" s="23" t="s">
        <v>5</v>
      </c>
      <c r="C37" s="7" t="s">
        <v>8</v>
      </c>
      <c r="D37" s="7" t="s">
        <v>9</v>
      </c>
      <c r="E37" s="24">
        <v>2788.2584883166951</v>
      </c>
      <c r="F37" s="25">
        <f>Tabella1[[#This Row],[Comunicazioni
'[N']]]/226816</f>
        <v>1.2293041444680689E-2</v>
      </c>
      <c r="G37" s="19"/>
      <c r="H37" s="25">
        <f>Tabella1[[#This Row],[PESO Comunicazioni 
'[%']]]*Tabella1[[#This Row],[Copertura 
'[No = 0 ; SI = 1']]]</f>
        <v>0</v>
      </c>
    </row>
    <row r="38" spans="1:8" x14ac:dyDescent="0.3">
      <c r="A38" s="7" t="s">
        <v>40</v>
      </c>
      <c r="B38" s="23" t="s">
        <v>5</v>
      </c>
      <c r="C38" s="7" t="s">
        <v>8</v>
      </c>
      <c r="D38" s="7" t="s">
        <v>9</v>
      </c>
      <c r="E38" s="24">
        <v>3116.2208532116738</v>
      </c>
      <c r="F38" s="25">
        <f>Tabella1[[#This Row],[Comunicazioni
'[N']]]/226816</f>
        <v>1.3738981611577992E-2</v>
      </c>
      <c r="G38" s="19"/>
      <c r="H38" s="25">
        <f>Tabella1[[#This Row],[PESO Comunicazioni 
'[%']]]*Tabella1[[#This Row],[Copertura 
'[No = 0 ; SI = 1']]]</f>
        <v>0</v>
      </c>
    </row>
    <row r="39" spans="1:8" x14ac:dyDescent="0.3">
      <c r="A39" s="7" t="s">
        <v>39</v>
      </c>
      <c r="B39" s="23" t="s">
        <v>5</v>
      </c>
      <c r="C39" s="7" t="s">
        <v>8</v>
      </c>
      <c r="D39" s="7" t="s">
        <v>9</v>
      </c>
      <c r="E39" s="24">
        <v>8239.3681311322798</v>
      </c>
      <c r="F39" s="25">
        <f>Tabella1[[#This Row],[Comunicazioni
'[N']]]/226816</f>
        <v>3.6326220950604365E-2</v>
      </c>
      <c r="G39" s="19"/>
      <c r="H39" s="25">
        <f>Tabella1[[#This Row],[PESO Comunicazioni 
'[%']]]*Tabella1[[#This Row],[Copertura 
'[No = 0 ; SI = 1']]]</f>
        <v>0</v>
      </c>
    </row>
    <row r="40" spans="1:8" x14ac:dyDescent="0.3">
      <c r="A40" s="7" t="s">
        <v>38</v>
      </c>
      <c r="B40" s="23" t="s">
        <v>5</v>
      </c>
      <c r="C40" s="7" t="s">
        <v>8</v>
      </c>
      <c r="D40" s="7" t="s">
        <v>9</v>
      </c>
      <c r="E40" s="24">
        <v>2202.1437058569109</v>
      </c>
      <c r="F40" s="25">
        <f>Tabella1[[#This Row],[Comunicazioni
'[N']]]/226816</f>
        <v>9.7089433984238801E-3</v>
      </c>
      <c r="G40" s="19"/>
      <c r="H40" s="25">
        <f>Tabella1[[#This Row],[PESO Comunicazioni 
'[%']]]*Tabella1[[#This Row],[Copertura 
'[No = 0 ; SI = 1']]]</f>
        <v>0</v>
      </c>
    </row>
    <row r="41" spans="1:8" x14ac:dyDescent="0.3">
      <c r="A41" s="7" t="s">
        <v>37</v>
      </c>
      <c r="B41" s="23" t="s">
        <v>5</v>
      </c>
      <c r="C41" s="7" t="s">
        <v>8</v>
      </c>
      <c r="D41" s="7" t="s">
        <v>9</v>
      </c>
      <c r="E41" s="24">
        <v>2204.39710941668</v>
      </c>
      <c r="F41" s="25">
        <f>Tabella1[[#This Row],[Comunicazioni
'[N']]]/226816</f>
        <v>9.7188783393441381E-3</v>
      </c>
      <c r="G41" s="19"/>
      <c r="H41" s="25">
        <f>Tabella1[[#This Row],[PESO Comunicazioni 
'[%']]]*Tabella1[[#This Row],[Copertura 
'[No = 0 ; SI = 1']]]</f>
        <v>0</v>
      </c>
    </row>
    <row r="42" spans="1:8" s="7" customFormat="1" x14ac:dyDescent="0.3">
      <c r="B42" s="7">
        <f>SUBTOTAL(103,Tabella1[DESTINAZIONE TARIFFARIA])</f>
        <v>40</v>
      </c>
      <c r="E42" s="20">
        <f>SUBTOTAL(109,Tabella1[Comunicazioni
'[N']])</f>
        <v>226815.9533919236</v>
      </c>
      <c r="F42" s="21">
        <f>SUBTOTAL(109,Tabella1[PESO Comunicazioni 
'[%']])</f>
        <v>0.99999979451151455</v>
      </c>
      <c r="H42" s="21">
        <f>SUBTOTAL(109,Tabella1[Copertura Puntuale Offerta])</f>
        <v>0</v>
      </c>
    </row>
    <row r="43" spans="1:8" s="7" customFormat="1" x14ac:dyDescent="0.3"/>
    <row r="44" spans="1:8" s="7" customFormat="1" ht="43.2" x14ac:dyDescent="0.3">
      <c r="E44" s="5" t="s">
        <v>609</v>
      </c>
      <c r="F44" s="5" t="s">
        <v>610</v>
      </c>
    </row>
    <row r="45" spans="1:8" s="7" customFormat="1" x14ac:dyDescent="0.3">
      <c r="E45" s="22">
        <v>1308300.3217469964</v>
      </c>
      <c r="F45" s="11">
        <f>Tabella1[[#Totals],[Comunicazioni
'[N']]]/E45</f>
        <v>0.17336688650282703</v>
      </c>
    </row>
    <row r="46" spans="1:8" s="7" customFormat="1" x14ac:dyDescent="0.3"/>
    <row r="47" spans="1:8" s="7" customFormat="1" x14ac:dyDescent="0.3"/>
    <row r="48" spans="1: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="7" customFormat="1" x14ac:dyDescent="0.3"/>
    <row r="306" s="7" customFormat="1" x14ac:dyDescent="0.3"/>
    <row r="307" s="7" customFormat="1" x14ac:dyDescent="0.3"/>
    <row r="308" s="7" customFormat="1" x14ac:dyDescent="0.3"/>
    <row r="309" s="7" customFormat="1" x14ac:dyDescent="0.3"/>
    <row r="310" s="7" customFormat="1" x14ac:dyDescent="0.3"/>
    <row r="311" s="7" customFormat="1" x14ac:dyDescent="0.3"/>
    <row r="312" s="7" customFormat="1" x14ac:dyDescent="0.3"/>
    <row r="313" s="7" customFormat="1" x14ac:dyDescent="0.3"/>
    <row r="314" s="7" customFormat="1" x14ac:dyDescent="0.3"/>
    <row r="315" s="7" customFormat="1" x14ac:dyDescent="0.3"/>
    <row r="316" s="7" customFormat="1" x14ac:dyDescent="0.3"/>
    <row r="317" s="7" customFormat="1" x14ac:dyDescent="0.3"/>
    <row r="318" s="7" customFormat="1" x14ac:dyDescent="0.3"/>
    <row r="319" s="7" customFormat="1" x14ac:dyDescent="0.3"/>
    <row r="320" s="7" customFormat="1" x14ac:dyDescent="0.3"/>
    <row r="321" s="7" customFormat="1" x14ac:dyDescent="0.3"/>
    <row r="322" s="7" customFormat="1" x14ac:dyDescent="0.3"/>
    <row r="323" s="7" customFormat="1" x14ac:dyDescent="0.3"/>
    <row r="324" s="7" customFormat="1" x14ac:dyDescent="0.3"/>
    <row r="325" s="7" customFormat="1" x14ac:dyDescent="0.3"/>
    <row r="326" s="7" customFormat="1" x14ac:dyDescent="0.3"/>
    <row r="327" s="7" customFormat="1" x14ac:dyDescent="0.3"/>
    <row r="328" s="7" customFormat="1" x14ac:dyDescent="0.3"/>
    <row r="329" s="7" customFormat="1" x14ac:dyDescent="0.3"/>
    <row r="330" s="7" customFormat="1" x14ac:dyDescent="0.3"/>
    <row r="331" s="7" customFormat="1" x14ac:dyDescent="0.3"/>
    <row r="332" s="7" customFormat="1" x14ac:dyDescent="0.3"/>
    <row r="333" s="7" customFormat="1" x14ac:dyDescent="0.3"/>
    <row r="334" s="7" customFormat="1" x14ac:dyDescent="0.3"/>
    <row r="335" s="7" customFormat="1" x14ac:dyDescent="0.3"/>
    <row r="336" s="7" customFormat="1" x14ac:dyDescent="0.3"/>
    <row r="337" s="7" customFormat="1" x14ac:dyDescent="0.3"/>
    <row r="338" s="7" customFormat="1" x14ac:dyDescent="0.3"/>
    <row r="339" s="7" customFormat="1" x14ac:dyDescent="0.3"/>
    <row r="340" s="7" customFormat="1" x14ac:dyDescent="0.3"/>
    <row r="341" s="7" customFormat="1" x14ac:dyDescent="0.3"/>
    <row r="342" s="7" customFormat="1" x14ac:dyDescent="0.3"/>
  </sheetData>
  <sheetProtection algorithmName="SHA-512" hashValue="6K1kyGMNVZdnbdH7D3u+a7QvqzdkN9lLh5qJ6mFSENwEjs54ZulDqTfr3MAJfoCg0DrbZLDIea8Aqkpv6ugBew==" saltValue="fvbZ78W6ugnXWmnZ+JfWAA==" spinCount="100000" sheet="1" objects="1" scenarios="1"/>
  <dataValidations disablePrompts="1" count="1">
    <dataValidation type="list" allowBlank="1" showInputMessage="1" showErrorMessage="1" sqref="G2:G41">
      <formula1>$X$3:$X$4</formula1>
    </dataValidation>
  </dataValidations>
  <pageMargins left="0.7" right="0.7" top="0.75" bottom="0.75" header="0.3" footer="0.3"/>
  <pageSetup paperSize="8" scale="61" fitToHeight="0" orientation="landscape" r:id="rId1"/>
  <ignoredErrors>
    <ignoredError sqref="F2:F41 H2:H41 J2:K2 F45" unlocked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2"/>
  <sheetViews>
    <sheetView showGridLines="0" workbookViewId="0">
      <selection activeCell="F37" sqref="F37"/>
    </sheetView>
  </sheetViews>
  <sheetFormatPr defaultRowHeight="14.4" x14ac:dyDescent="0.3"/>
  <cols>
    <col min="1" max="1" width="8.88671875" style="7"/>
    <col min="2" max="2" width="23.5546875" style="7" customWidth="1"/>
    <col min="3" max="3" width="20.44140625" style="7" customWidth="1"/>
    <col min="4" max="4" width="14.44140625" style="7" customWidth="1"/>
    <col min="5" max="5" width="17.21875" style="7" customWidth="1"/>
    <col min="6" max="6" width="26.33203125" style="7" customWidth="1"/>
    <col min="7" max="7" width="24.33203125" style="6" customWidth="1"/>
    <col min="8" max="8" width="17.88671875" style="7" customWidth="1"/>
    <col min="9" max="9" width="3.21875" style="7" customWidth="1"/>
    <col min="10" max="10" width="24.33203125" style="7" customWidth="1"/>
    <col min="11" max="11" width="22.77734375" style="7" customWidth="1"/>
    <col min="12" max="23" width="8.88671875" style="7"/>
    <col min="24" max="24" width="0" style="7" hidden="1" customWidth="1"/>
    <col min="25" max="43" width="8.88671875" style="7"/>
    <col min="44" max="16384" width="8.88671875" style="6"/>
  </cols>
  <sheetData>
    <row r="1" spans="1:24" s="7" customFormat="1" ht="78.59999999999999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589</v>
      </c>
      <c r="F1" s="1" t="s">
        <v>590</v>
      </c>
      <c r="G1" s="3" t="s">
        <v>591</v>
      </c>
      <c r="H1" s="3" t="s">
        <v>592</v>
      </c>
      <c r="J1" s="2" t="s">
        <v>593</v>
      </c>
      <c r="K1" s="2" t="s">
        <v>594</v>
      </c>
    </row>
    <row r="2" spans="1:24" x14ac:dyDescent="0.3">
      <c r="A2" s="7" t="s">
        <v>571</v>
      </c>
      <c r="B2" s="23" t="s">
        <v>6</v>
      </c>
      <c r="C2" s="7" t="s">
        <v>183</v>
      </c>
      <c r="D2" s="7" t="s">
        <v>524</v>
      </c>
      <c r="E2" s="24">
        <v>4426.0357030730283</v>
      </c>
      <c r="F2" s="25">
        <f>Tabella2[[#This Row],[Comunicazioni
'[N']]]/130431</f>
        <v>3.3933924474036301E-2</v>
      </c>
      <c r="G2" s="19"/>
      <c r="H2" s="25">
        <f>Tabella2[[#This Row],[PESO Comunicazioni 
'[%']]]*Tabella2[[#This Row],[Copertura 
'[No = 0 ; SI = 1']]]</f>
        <v>0</v>
      </c>
      <c r="J2" s="4">
        <f>F37</f>
        <v>9.9695302752777479E-2</v>
      </c>
      <c r="K2" s="4">
        <f>Tabella2[[#Totals],[Copertura Puntuale Offerta]]</f>
        <v>0</v>
      </c>
    </row>
    <row r="3" spans="1:24" x14ac:dyDescent="0.3">
      <c r="A3" s="7" t="s">
        <v>204</v>
      </c>
      <c r="B3" s="23" t="s">
        <v>6</v>
      </c>
      <c r="C3" s="7" t="s">
        <v>183</v>
      </c>
      <c r="D3" s="7" t="s">
        <v>184</v>
      </c>
      <c r="E3" s="24">
        <v>3335.644826655016</v>
      </c>
      <c r="F3" s="25">
        <f>Tabella2[[#This Row],[Comunicazioni
'[N']]]/130431</f>
        <v>2.5574018650895997E-2</v>
      </c>
      <c r="G3" s="19"/>
      <c r="H3" s="25">
        <f>Tabella2[[#This Row],[PESO Comunicazioni 
'[%']]]*Tabella2[[#This Row],[Copertura 
'[No = 0 ; SI = 1']]]</f>
        <v>0</v>
      </c>
      <c r="X3" s="7">
        <v>0</v>
      </c>
    </row>
    <row r="4" spans="1:24" x14ac:dyDescent="0.3">
      <c r="A4" s="7" t="s">
        <v>582</v>
      </c>
      <c r="B4" s="23" t="s">
        <v>6</v>
      </c>
      <c r="C4" s="7" t="s">
        <v>217</v>
      </c>
      <c r="D4" s="7" t="s">
        <v>430</v>
      </c>
      <c r="E4" s="24">
        <v>2553.6204413375808</v>
      </c>
      <c r="F4" s="25">
        <f>Tabella2[[#This Row],[Comunicazioni
'[N']]]/130431</f>
        <v>1.9578324488331616E-2</v>
      </c>
      <c r="G4" s="19"/>
      <c r="H4" s="25">
        <f>Tabella2[[#This Row],[PESO Comunicazioni 
'[%']]]*Tabella2[[#This Row],[Copertura 
'[No = 0 ; SI = 1']]]</f>
        <v>0</v>
      </c>
      <c r="X4" s="7">
        <v>1</v>
      </c>
    </row>
    <row r="5" spans="1:24" x14ac:dyDescent="0.3">
      <c r="A5" s="7" t="s">
        <v>522</v>
      </c>
      <c r="B5" s="23" t="s">
        <v>6</v>
      </c>
      <c r="C5" s="7" t="s">
        <v>217</v>
      </c>
      <c r="D5" s="7" t="s">
        <v>430</v>
      </c>
      <c r="E5" s="24">
        <v>1471.1074012193758</v>
      </c>
      <c r="F5" s="25">
        <f>Tabella2[[#This Row],[Comunicazioni
'[N']]]/130431</f>
        <v>1.1278817161712903E-2</v>
      </c>
      <c r="G5" s="19"/>
      <c r="H5" s="25">
        <f>Tabella2[[#This Row],[PESO Comunicazioni 
'[%']]]*Tabella2[[#This Row],[Copertura 
'[No = 0 ; SI = 1']]]</f>
        <v>0</v>
      </c>
    </row>
    <row r="6" spans="1:24" x14ac:dyDescent="0.3">
      <c r="A6" s="7" t="s">
        <v>521</v>
      </c>
      <c r="B6" s="23" t="s">
        <v>6</v>
      </c>
      <c r="C6" s="7" t="s">
        <v>217</v>
      </c>
      <c r="D6" s="7" t="s">
        <v>430</v>
      </c>
      <c r="E6" s="24">
        <v>416.28063203792055</v>
      </c>
      <c r="F6" s="25">
        <f>Tabella2[[#This Row],[Comunicazioni
'[N']]]/130431</f>
        <v>3.1915774013686971E-3</v>
      </c>
      <c r="G6" s="19"/>
      <c r="H6" s="25">
        <f>Tabella2[[#This Row],[PESO Comunicazioni 
'[%']]]*Tabella2[[#This Row],[Copertura 
'[No = 0 ; SI = 1']]]</f>
        <v>0</v>
      </c>
    </row>
    <row r="7" spans="1:24" x14ac:dyDescent="0.3">
      <c r="A7" s="7" t="s">
        <v>520</v>
      </c>
      <c r="B7" s="23" t="s">
        <v>6</v>
      </c>
      <c r="C7" s="7" t="s">
        <v>217</v>
      </c>
      <c r="D7" s="7" t="s">
        <v>430</v>
      </c>
      <c r="E7" s="24">
        <v>973.82374379499379</v>
      </c>
      <c r="F7" s="25">
        <f>Tabella2[[#This Row],[Comunicazioni
'[N']]]/130431</f>
        <v>7.4661985555197295E-3</v>
      </c>
      <c r="G7" s="19"/>
      <c r="H7" s="25">
        <f>Tabella2[[#This Row],[PESO Comunicazioni 
'[%']]]*Tabella2[[#This Row],[Copertura 
'[No = 0 ; SI = 1']]]</f>
        <v>0</v>
      </c>
    </row>
    <row r="8" spans="1:24" x14ac:dyDescent="0.3">
      <c r="A8" s="7" t="s">
        <v>519</v>
      </c>
      <c r="B8" s="23" t="s">
        <v>6</v>
      </c>
      <c r="C8" s="7" t="s">
        <v>217</v>
      </c>
      <c r="D8" s="7" t="s">
        <v>430</v>
      </c>
      <c r="E8" s="24">
        <v>647.86289159324576</v>
      </c>
      <c r="F8" s="25">
        <f>Tabella2[[#This Row],[Comunicazioni
'[N']]]/130431</f>
        <v>4.9670928812417733E-3</v>
      </c>
      <c r="G8" s="19"/>
      <c r="H8" s="25">
        <f>Tabella2[[#This Row],[PESO Comunicazioni 
'[%']]]*Tabella2[[#This Row],[Copertura 
'[No = 0 ; SI = 1']]]</f>
        <v>0</v>
      </c>
    </row>
    <row r="9" spans="1:24" x14ac:dyDescent="0.3">
      <c r="A9" s="7" t="s">
        <v>518</v>
      </c>
      <c r="B9" s="23" t="s">
        <v>6</v>
      </c>
      <c r="C9" s="7" t="s">
        <v>217</v>
      </c>
      <c r="D9" s="7" t="s">
        <v>430</v>
      </c>
      <c r="E9" s="24">
        <v>645.41943536365011</v>
      </c>
      <c r="F9" s="25">
        <f>Tabella2[[#This Row],[Comunicazioni
'[N']]]/130431</f>
        <v>4.9483591735373497E-3</v>
      </c>
      <c r="G9" s="19"/>
      <c r="H9" s="25">
        <f>Tabella2[[#This Row],[PESO Comunicazioni 
'[%']]]*Tabella2[[#This Row],[Copertura 
'[No = 0 ; SI = 1']]]</f>
        <v>0</v>
      </c>
    </row>
    <row r="10" spans="1:24" x14ac:dyDescent="0.3">
      <c r="A10" s="7" t="s">
        <v>517</v>
      </c>
      <c r="B10" s="23" t="s">
        <v>6</v>
      </c>
      <c r="C10" s="7" t="s">
        <v>217</v>
      </c>
      <c r="D10" s="7" t="s">
        <v>430</v>
      </c>
      <c r="E10" s="24">
        <v>866.24904770582179</v>
      </c>
      <c r="F10" s="25">
        <f>Tabella2[[#This Row],[Comunicazioni
'[N']]]/130431</f>
        <v>6.6414353007016877E-3</v>
      </c>
      <c r="G10" s="19"/>
      <c r="H10" s="25">
        <f>Tabella2[[#This Row],[PESO Comunicazioni 
'[%']]]*Tabella2[[#This Row],[Copertura 
'[No = 0 ; SI = 1']]]</f>
        <v>0</v>
      </c>
    </row>
    <row r="11" spans="1:24" x14ac:dyDescent="0.3">
      <c r="A11" s="7" t="s">
        <v>516</v>
      </c>
      <c r="B11" s="23" t="s">
        <v>6</v>
      </c>
      <c r="C11" s="7" t="s">
        <v>217</v>
      </c>
      <c r="D11" s="7" t="s">
        <v>430</v>
      </c>
      <c r="E11" s="24">
        <v>365.84020119478612</v>
      </c>
      <c r="F11" s="25">
        <f>Tabella2[[#This Row],[Comunicazioni
'[N']]]/130431</f>
        <v>2.8048562166569768E-3</v>
      </c>
      <c r="G11" s="19"/>
      <c r="H11" s="25">
        <f>Tabella2[[#This Row],[PESO Comunicazioni 
'[%']]]*Tabella2[[#This Row],[Copertura 
'[No = 0 ; SI = 1']]]</f>
        <v>0</v>
      </c>
    </row>
    <row r="12" spans="1:24" x14ac:dyDescent="0.3">
      <c r="A12" s="7" t="s">
        <v>515</v>
      </c>
      <c r="B12" s="23" t="s">
        <v>6</v>
      </c>
      <c r="C12" s="7" t="s">
        <v>217</v>
      </c>
      <c r="D12" s="7" t="s">
        <v>430</v>
      </c>
      <c r="E12" s="24">
        <v>442.84473927447812</v>
      </c>
      <c r="F12" s="25">
        <f>Tabella2[[#This Row],[Comunicazioni
'[N']]]/130431</f>
        <v>3.3952414631067624E-3</v>
      </c>
      <c r="G12" s="19"/>
      <c r="H12" s="25">
        <f>Tabella2[[#This Row],[PESO Comunicazioni 
'[%']]]*Tabella2[[#This Row],[Copertura 
'[No = 0 ; SI = 1']]]</f>
        <v>0</v>
      </c>
    </row>
    <row r="13" spans="1:24" x14ac:dyDescent="0.3">
      <c r="A13" s="7" t="s">
        <v>514</v>
      </c>
      <c r="B13" s="23" t="s">
        <v>6</v>
      </c>
      <c r="C13" s="7" t="s">
        <v>217</v>
      </c>
      <c r="D13" s="7" t="s">
        <v>430</v>
      </c>
      <c r="E13" s="24">
        <v>829.12234592593734</v>
      </c>
      <c r="F13" s="25">
        <f>Tabella2[[#This Row],[Comunicazioni
'[N']]]/130431</f>
        <v>6.3567889989798237E-3</v>
      </c>
      <c r="G13" s="19"/>
      <c r="H13" s="25">
        <f>Tabella2[[#This Row],[PESO Comunicazioni 
'[%']]]*Tabella2[[#This Row],[Copertura 
'[No = 0 ; SI = 1']]]</f>
        <v>0</v>
      </c>
    </row>
    <row r="14" spans="1:24" x14ac:dyDescent="0.3">
      <c r="A14" s="7" t="s">
        <v>513</v>
      </c>
      <c r="B14" s="23" t="s">
        <v>6</v>
      </c>
      <c r="C14" s="7" t="s">
        <v>217</v>
      </c>
      <c r="D14" s="7" t="s">
        <v>430</v>
      </c>
      <c r="E14" s="24">
        <v>607.85532812709266</v>
      </c>
      <c r="F14" s="25">
        <f>Tabella2[[#This Row],[Comunicazioni
'[N']]]/130431</f>
        <v>4.6603593327283598E-3</v>
      </c>
      <c r="G14" s="19"/>
      <c r="H14" s="25">
        <f>Tabella2[[#This Row],[PESO Comunicazioni 
'[%']]]*Tabella2[[#This Row],[Copertura 
'[No = 0 ; SI = 1']]]</f>
        <v>0</v>
      </c>
    </row>
    <row r="15" spans="1:24" x14ac:dyDescent="0.3">
      <c r="A15" s="7" t="s">
        <v>512</v>
      </c>
      <c r="B15" s="23" t="s">
        <v>6</v>
      </c>
      <c r="C15" s="7" t="s">
        <v>217</v>
      </c>
      <c r="D15" s="7" t="s">
        <v>430</v>
      </c>
      <c r="E15" s="24">
        <v>410.52798482476692</v>
      </c>
      <c r="F15" s="25">
        <f>Tabella2[[#This Row],[Comunicazioni
'[N']]]/130431</f>
        <v>3.1474724936921966E-3</v>
      </c>
      <c r="G15" s="19"/>
      <c r="H15" s="25">
        <f>Tabella2[[#This Row],[PESO Comunicazioni 
'[%']]]*Tabella2[[#This Row],[Copertura 
'[No = 0 ; SI = 1']]]</f>
        <v>0</v>
      </c>
    </row>
    <row r="16" spans="1:24" x14ac:dyDescent="0.3">
      <c r="A16" s="7" t="s">
        <v>511</v>
      </c>
      <c r="B16" s="23" t="s">
        <v>6</v>
      </c>
      <c r="C16" s="7" t="s">
        <v>217</v>
      </c>
      <c r="D16" s="7" t="s">
        <v>430</v>
      </c>
      <c r="E16" s="24">
        <v>111.57015800948014</v>
      </c>
      <c r="F16" s="25">
        <f>Tabella2[[#This Row],[Comunicazioni
'[N']]]/130431</f>
        <v>8.5539601789053326E-4</v>
      </c>
      <c r="G16" s="19"/>
      <c r="H16" s="25">
        <f>Tabella2[[#This Row],[PESO Comunicazioni 
'[%']]]*Tabella2[[#This Row],[Copertura 
'[No = 0 ; SI = 1']]]</f>
        <v>0</v>
      </c>
    </row>
    <row r="17" spans="1:8" x14ac:dyDescent="0.3">
      <c r="A17" s="7" t="s">
        <v>510</v>
      </c>
      <c r="B17" s="23" t="s">
        <v>6</v>
      </c>
      <c r="C17" s="7" t="s">
        <v>217</v>
      </c>
      <c r="D17" s="7" t="s">
        <v>430</v>
      </c>
      <c r="E17" s="24">
        <v>266.83112503540229</v>
      </c>
      <c r="F17" s="25">
        <f>Tabella2[[#This Row],[Comunicazioni
'[N']]]/130431</f>
        <v>2.0457646191120384E-3</v>
      </c>
      <c r="G17" s="19"/>
      <c r="H17" s="25">
        <f>Tabella2[[#This Row],[PESO Comunicazioni 
'[%']]]*Tabella2[[#This Row],[Copertura 
'[No = 0 ; SI = 1']]]</f>
        <v>0</v>
      </c>
    </row>
    <row r="18" spans="1:8" x14ac:dyDescent="0.3">
      <c r="A18" s="7" t="s">
        <v>509</v>
      </c>
      <c r="B18" s="23" t="s">
        <v>6</v>
      </c>
      <c r="C18" s="7" t="s">
        <v>217</v>
      </c>
      <c r="D18" s="7" t="s">
        <v>430</v>
      </c>
      <c r="E18" s="24">
        <v>1380.3441651536075</v>
      </c>
      <c r="F18" s="25">
        <f>Tabella2[[#This Row],[Comunicazioni
'[N']]]/130431</f>
        <v>1.0582945504930634E-2</v>
      </c>
      <c r="G18" s="19"/>
      <c r="H18" s="25">
        <f>Tabella2[[#This Row],[PESO Comunicazioni 
'[%']]]*Tabella2[[#This Row],[Copertura 
'[No = 0 ; SI = 1']]]</f>
        <v>0</v>
      </c>
    </row>
    <row r="19" spans="1:8" x14ac:dyDescent="0.3">
      <c r="A19" s="7" t="s">
        <v>428</v>
      </c>
      <c r="B19" s="23" t="s">
        <v>6</v>
      </c>
      <c r="C19" s="7" t="s">
        <v>217</v>
      </c>
      <c r="D19" s="7" t="s">
        <v>381</v>
      </c>
      <c r="E19" s="24">
        <v>4891.0462919256433</v>
      </c>
      <c r="F19" s="25">
        <f>Tabella2[[#This Row],[Comunicazioni
'[N']]]/130431</f>
        <v>3.7499109045592255E-2</v>
      </c>
      <c r="G19" s="19"/>
      <c r="H19" s="25">
        <f>Tabella2[[#This Row],[PESO Comunicazioni 
'[%']]]*Tabella2[[#This Row],[Copertura 
'[No = 0 ; SI = 1']]]</f>
        <v>0</v>
      </c>
    </row>
    <row r="20" spans="1:8" x14ac:dyDescent="0.3">
      <c r="A20" s="7" t="s">
        <v>379</v>
      </c>
      <c r="B20" s="23" t="s">
        <v>6</v>
      </c>
      <c r="C20" s="7" t="s">
        <v>217</v>
      </c>
      <c r="D20" s="7" t="s">
        <v>352</v>
      </c>
      <c r="E20" s="24">
        <v>5860.3798682266361</v>
      </c>
      <c r="F20" s="25">
        <f>Tabella2[[#This Row],[Comunicazioni
'[N']]]/130431</f>
        <v>4.493088198531512E-2</v>
      </c>
      <c r="G20" s="19"/>
      <c r="H20" s="25">
        <f>Tabella2[[#This Row],[PESO Comunicazioni 
'[%']]]*Tabella2[[#This Row],[Copertura 
'[No = 0 ; SI = 1']]]</f>
        <v>0</v>
      </c>
    </row>
    <row r="21" spans="1:8" x14ac:dyDescent="0.3">
      <c r="A21" s="7" t="s">
        <v>350</v>
      </c>
      <c r="B21" s="23" t="s">
        <v>6</v>
      </c>
      <c r="C21" s="7" t="s">
        <v>217</v>
      </c>
      <c r="D21" s="7" t="s">
        <v>307</v>
      </c>
      <c r="E21" s="24">
        <v>8175.3350341069508</v>
      </c>
      <c r="F21" s="25">
        <f>Tabella2[[#This Row],[Comunicazioni
'[N']]]/130431</f>
        <v>6.2679386297022577E-2</v>
      </c>
      <c r="G21" s="19"/>
      <c r="H21" s="25">
        <f>Tabella2[[#This Row],[PESO Comunicazioni 
'[%']]]*Tabella2[[#This Row],[Copertura 
'[No = 0 ; SI = 1']]]</f>
        <v>0</v>
      </c>
    </row>
    <row r="22" spans="1:8" x14ac:dyDescent="0.3">
      <c r="A22" s="7" t="s">
        <v>576</v>
      </c>
      <c r="B22" s="23" t="s">
        <v>6</v>
      </c>
      <c r="C22" s="7" t="s">
        <v>8</v>
      </c>
      <c r="D22" s="7" t="s">
        <v>160</v>
      </c>
      <c r="E22" s="24">
        <v>268.64258505880622</v>
      </c>
      <c r="F22" s="25">
        <f>Tabella2[[#This Row],[Comunicazioni
'[N']]]/130431</f>
        <v>2.059652882051094E-3</v>
      </c>
      <c r="G22" s="19"/>
      <c r="H22" s="25">
        <f>Tabella2[[#This Row],[PESO Comunicazioni 
'[%']]]*Tabella2[[#This Row],[Copertura 
'[No = 0 ; SI = 1']]]</f>
        <v>0</v>
      </c>
    </row>
    <row r="23" spans="1:8" x14ac:dyDescent="0.3">
      <c r="A23" s="7" t="s">
        <v>573</v>
      </c>
      <c r="B23" s="23" t="s">
        <v>6</v>
      </c>
      <c r="C23" s="7" t="s">
        <v>8</v>
      </c>
      <c r="D23" s="7" t="s">
        <v>49</v>
      </c>
      <c r="E23" s="24">
        <v>371.02722847815153</v>
      </c>
      <c r="F23" s="25">
        <f>Tabella2[[#This Row],[Comunicazioni
'[N']]]/130431</f>
        <v>2.8446245791119559E-3</v>
      </c>
      <c r="G23" s="19"/>
      <c r="H23" s="25">
        <f>Tabella2[[#This Row],[PESO Comunicazioni 
'[%']]]*Tabella2[[#This Row],[Copertura 
'[No = 0 ; SI = 1']]]</f>
        <v>0</v>
      </c>
    </row>
    <row r="24" spans="1:8" x14ac:dyDescent="0.3">
      <c r="A24" s="7" t="s">
        <v>215</v>
      </c>
      <c r="B24" s="23" t="s">
        <v>6</v>
      </c>
      <c r="C24" s="7" t="s">
        <v>8</v>
      </c>
      <c r="D24" s="7" t="s">
        <v>206</v>
      </c>
      <c r="E24" s="24">
        <v>7664.9986146452411</v>
      </c>
      <c r="F24" s="25">
        <f>Tabella2[[#This Row],[Comunicazioni
'[N']]]/130431</f>
        <v>5.8766693613061624E-2</v>
      </c>
      <c r="G24" s="19"/>
      <c r="H24" s="25">
        <f>Tabella2[[#This Row],[PESO Comunicazioni 
'[%']]]*Tabella2[[#This Row],[Copertura 
'[No = 0 ; SI = 1']]]</f>
        <v>0</v>
      </c>
    </row>
    <row r="25" spans="1:8" x14ac:dyDescent="0.3">
      <c r="A25" s="7" t="s">
        <v>214</v>
      </c>
      <c r="B25" s="23" t="s">
        <v>6</v>
      </c>
      <c r="C25" s="7" t="s">
        <v>8</v>
      </c>
      <c r="D25" s="7" t="s">
        <v>206</v>
      </c>
      <c r="E25" s="24">
        <v>8044.1376001967164</v>
      </c>
      <c r="F25" s="25">
        <f>Tabella2[[#This Row],[Comunicazioni
'[N']]]/130431</f>
        <v>6.1673510133302023E-2</v>
      </c>
      <c r="G25" s="19"/>
      <c r="H25" s="25">
        <f>Tabella2[[#This Row],[PESO Comunicazioni 
'[%']]]*Tabella2[[#This Row],[Copertura 
'[No = 0 ; SI = 1']]]</f>
        <v>0</v>
      </c>
    </row>
    <row r="26" spans="1:8" x14ac:dyDescent="0.3">
      <c r="A26" s="7" t="s">
        <v>213</v>
      </c>
      <c r="B26" s="23" t="s">
        <v>6</v>
      </c>
      <c r="C26" s="7" t="s">
        <v>8</v>
      </c>
      <c r="D26" s="7" t="s">
        <v>206</v>
      </c>
      <c r="E26" s="24">
        <v>9723.7894436406496</v>
      </c>
      <c r="F26" s="25">
        <f>Tabella2[[#This Row],[Comunicazioni
'[N']]]/130431</f>
        <v>7.4551214386462186E-2</v>
      </c>
      <c r="G26" s="19"/>
      <c r="H26" s="25">
        <f>Tabella2[[#This Row],[PESO Comunicazioni 
'[%']]]*Tabella2[[#This Row],[Copertura 
'[No = 0 ; SI = 1']]]</f>
        <v>0</v>
      </c>
    </row>
    <row r="27" spans="1:8" x14ac:dyDescent="0.3">
      <c r="A27" s="7" t="s">
        <v>181</v>
      </c>
      <c r="B27" s="23" t="s">
        <v>6</v>
      </c>
      <c r="C27" s="7" t="s">
        <v>8</v>
      </c>
      <c r="D27" s="7" t="s">
        <v>160</v>
      </c>
      <c r="E27" s="24">
        <v>10403.033588815291</v>
      </c>
      <c r="F27" s="25">
        <f>Tabella2[[#This Row],[Comunicazioni
'[N']]]/130431</f>
        <v>7.9758903855795718E-2</v>
      </c>
      <c r="G27" s="19"/>
      <c r="H27" s="25">
        <f>Tabella2[[#This Row],[PESO Comunicazioni 
'[%']]]*Tabella2[[#This Row],[Copertura 
'[No = 0 ; SI = 1']]]</f>
        <v>0</v>
      </c>
    </row>
    <row r="28" spans="1:8" x14ac:dyDescent="0.3">
      <c r="A28" s="7" t="s">
        <v>180</v>
      </c>
      <c r="B28" s="23" t="s">
        <v>6</v>
      </c>
      <c r="C28" s="7" t="s">
        <v>8</v>
      </c>
      <c r="D28" s="7" t="s">
        <v>160</v>
      </c>
      <c r="E28" s="24">
        <v>3141.5330695816929</v>
      </c>
      <c r="F28" s="25">
        <f>Tabella2[[#This Row],[Comunicazioni
'[N']]]/130431</f>
        <v>2.4085785354568262E-2</v>
      </c>
      <c r="G28" s="19"/>
      <c r="H28" s="25">
        <f>Tabella2[[#This Row],[PESO Comunicazioni 
'[%']]]*Tabella2[[#This Row],[Copertura 
'[No = 0 ; SI = 1']]]</f>
        <v>0</v>
      </c>
    </row>
    <row r="29" spans="1:8" x14ac:dyDescent="0.3">
      <c r="A29" s="7" t="s">
        <v>179</v>
      </c>
      <c r="B29" s="23" t="s">
        <v>6</v>
      </c>
      <c r="C29" s="7" t="s">
        <v>8</v>
      </c>
      <c r="D29" s="7" t="s">
        <v>160</v>
      </c>
      <c r="E29" s="24">
        <v>13179.667644391948</v>
      </c>
      <c r="F29" s="25">
        <f>Tabella2[[#This Row],[Comunicazioni
'[N']]]/130431</f>
        <v>0.10104704897142511</v>
      </c>
      <c r="G29" s="19"/>
      <c r="H29" s="25">
        <f>Tabella2[[#This Row],[PESO Comunicazioni 
'[%']]]*Tabella2[[#This Row],[Copertura 
'[No = 0 ; SI = 1']]]</f>
        <v>0</v>
      </c>
    </row>
    <row r="30" spans="1:8" x14ac:dyDescent="0.3">
      <c r="A30" s="7" t="s">
        <v>158</v>
      </c>
      <c r="B30" s="23" t="s">
        <v>6</v>
      </c>
      <c r="C30" s="7" t="s">
        <v>8</v>
      </c>
      <c r="D30" s="7" t="s">
        <v>108</v>
      </c>
      <c r="E30" s="24">
        <v>12904.569683783446</v>
      </c>
      <c r="F30" s="25">
        <f>Tabella2[[#This Row],[Comunicazioni
'[N']]]/130431</f>
        <v>9.8937903441539549E-2</v>
      </c>
      <c r="G30" s="19"/>
      <c r="H30" s="25">
        <f>Tabella2[[#This Row],[PESO Comunicazioni 
'[%']]]*Tabella2[[#This Row],[Copertura 
'[No = 0 ; SI = 1']]]</f>
        <v>0</v>
      </c>
    </row>
    <row r="31" spans="1:8" x14ac:dyDescent="0.3">
      <c r="A31" s="7" t="s">
        <v>106</v>
      </c>
      <c r="B31" s="23" t="s">
        <v>6</v>
      </c>
      <c r="C31" s="7" t="s">
        <v>8</v>
      </c>
      <c r="D31" s="7" t="s">
        <v>89</v>
      </c>
      <c r="E31" s="24">
        <v>10406.508811602729</v>
      </c>
      <c r="F31" s="25">
        <f>Tabella2[[#This Row],[Comunicazioni
'[N']]]/130431</f>
        <v>7.9785548003179677E-2</v>
      </c>
      <c r="G31" s="19"/>
      <c r="H31" s="25">
        <f>Tabella2[[#This Row],[PESO Comunicazioni 
'[%']]]*Tabella2[[#This Row],[Copertura 
'[No = 0 ; SI = 1']]]</f>
        <v>0</v>
      </c>
    </row>
    <row r="32" spans="1:8" x14ac:dyDescent="0.3">
      <c r="A32" s="7" t="s">
        <v>87</v>
      </c>
      <c r="B32" s="23" t="s">
        <v>6</v>
      </c>
      <c r="C32" s="7" t="s">
        <v>8</v>
      </c>
      <c r="D32" s="7" t="s">
        <v>49</v>
      </c>
      <c r="E32" s="24">
        <v>4996.3811986941218</v>
      </c>
      <c r="F32" s="25">
        <f>Tabella2[[#This Row],[Comunicazioni
'[N']]]/130431</f>
        <v>3.8306700084290712E-2</v>
      </c>
      <c r="G32" s="19"/>
      <c r="H32" s="25">
        <f>Tabella2[[#This Row],[PESO Comunicazioni 
'[%']]]*Tabella2[[#This Row],[Copertura 
'[No = 0 ; SI = 1']]]</f>
        <v>0</v>
      </c>
    </row>
    <row r="33" spans="1:8" x14ac:dyDescent="0.3">
      <c r="A33" s="7" t="s">
        <v>86</v>
      </c>
      <c r="B33" s="23" t="s">
        <v>6</v>
      </c>
      <c r="C33" s="7" t="s">
        <v>8</v>
      </c>
      <c r="D33" s="7" t="s">
        <v>49</v>
      </c>
      <c r="E33" s="24">
        <v>10649.365834648797</v>
      </c>
      <c r="F33" s="25">
        <f>Tabella2[[#This Row],[Comunicazioni
'[N']]]/130431</f>
        <v>8.1647505843310236E-2</v>
      </c>
      <c r="G33" s="19"/>
      <c r="H33" s="25">
        <f>Tabella2[[#This Row],[PESO Comunicazioni 
'[%']]]*Tabella2[[#This Row],[Copertura 
'[No = 0 ; SI = 1']]]</f>
        <v>0</v>
      </c>
    </row>
    <row r="34" spans="1:8" s="7" customFormat="1" x14ac:dyDescent="0.3">
      <c r="B34" s="7">
        <f>SUBTOTAL(103,Tabella2[DESTINAZIONE TARIFFARIA])</f>
        <v>32</v>
      </c>
      <c r="E34" s="26">
        <f>SUBTOTAL(109,Tabella2[Comunicazioni
'[N']])</f>
        <v>130431.39666812298</v>
      </c>
      <c r="F34" s="21">
        <f>SUBTOTAL(109,Tabella2[PESO Comunicazioni 
'[%']])</f>
        <v>1.0000030412104717</v>
      </c>
      <c r="H34" s="21">
        <f>SUBTOTAL(109,Tabella2[Copertura Puntuale Offerta])</f>
        <v>0</v>
      </c>
    </row>
    <row r="35" spans="1:8" s="7" customFormat="1" x14ac:dyDescent="0.3"/>
    <row r="36" spans="1:8" s="7" customFormat="1" ht="43.2" x14ac:dyDescent="0.3">
      <c r="E36" s="5" t="s">
        <v>609</v>
      </c>
      <c r="F36" s="5" t="s">
        <v>611</v>
      </c>
    </row>
    <row r="37" spans="1:8" s="7" customFormat="1" x14ac:dyDescent="0.3">
      <c r="E37" s="22">
        <v>1308300.3217469964</v>
      </c>
      <c r="F37" s="11">
        <f>Tabella2[[#Totals],[Comunicazioni
'[N']]]/E37</f>
        <v>9.9695302752777479E-2</v>
      </c>
    </row>
    <row r="38" spans="1:8" s="7" customFormat="1" x14ac:dyDescent="0.3"/>
    <row r="39" spans="1:8" s="7" customFormat="1" x14ac:dyDescent="0.3"/>
    <row r="40" spans="1:8" s="7" customFormat="1" x14ac:dyDescent="0.3"/>
    <row r="41" spans="1:8" s="7" customFormat="1" x14ac:dyDescent="0.3"/>
    <row r="42" spans="1:8" s="7" customFormat="1" x14ac:dyDescent="0.3"/>
    <row r="43" spans="1:8" s="7" customFormat="1" x14ac:dyDescent="0.3"/>
    <row r="44" spans="1:8" s="7" customFormat="1" x14ac:dyDescent="0.3"/>
    <row r="45" spans="1:8" s="7" customFormat="1" x14ac:dyDescent="0.3"/>
    <row r="46" spans="1:8" s="7" customFormat="1" x14ac:dyDescent="0.3"/>
    <row r="47" spans="1:8" s="7" customFormat="1" x14ac:dyDescent="0.3"/>
    <row r="48" spans="1:8" s="7" customFormat="1" x14ac:dyDescent="0.3"/>
    <row r="49" s="7" customFormat="1" x14ac:dyDescent="0.3"/>
    <row r="50" s="7" customFormat="1" x14ac:dyDescent="0.3"/>
    <row r="51" s="7" customFormat="1" x14ac:dyDescent="0.3"/>
    <row r="52" s="7" customFormat="1" x14ac:dyDescent="0.3"/>
    <row r="53" s="7" customFormat="1" x14ac:dyDescent="0.3"/>
    <row r="54" s="7" customFormat="1" x14ac:dyDescent="0.3"/>
    <row r="55" s="7" customFormat="1" x14ac:dyDescent="0.3"/>
    <row r="56" s="7" customFormat="1" x14ac:dyDescent="0.3"/>
    <row r="57" s="7" customFormat="1" x14ac:dyDescent="0.3"/>
    <row r="58" s="7" customFormat="1" x14ac:dyDescent="0.3"/>
    <row r="59" s="7" customFormat="1" x14ac:dyDescent="0.3"/>
    <row r="60" s="7" customFormat="1" x14ac:dyDescent="0.3"/>
    <row r="61" s="7" customFormat="1" x14ac:dyDescent="0.3"/>
    <row r="62" s="7" customFormat="1" x14ac:dyDescent="0.3"/>
    <row r="63" s="7" customFormat="1" x14ac:dyDescent="0.3"/>
    <row r="6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="7" customFormat="1" x14ac:dyDescent="0.3"/>
    <row r="306" s="7" customFormat="1" x14ac:dyDescent="0.3"/>
    <row r="307" s="7" customFormat="1" x14ac:dyDescent="0.3"/>
    <row r="308" s="7" customFormat="1" x14ac:dyDescent="0.3"/>
    <row r="309" s="7" customFormat="1" x14ac:dyDescent="0.3"/>
    <row r="310" s="7" customFormat="1" x14ac:dyDescent="0.3"/>
    <row r="311" s="7" customFormat="1" x14ac:dyDescent="0.3"/>
    <row r="312" s="7" customFormat="1" x14ac:dyDescent="0.3"/>
    <row r="313" s="7" customFormat="1" x14ac:dyDescent="0.3"/>
    <row r="314" s="7" customFormat="1" x14ac:dyDescent="0.3"/>
    <row r="315" s="7" customFormat="1" x14ac:dyDescent="0.3"/>
    <row r="316" s="7" customFormat="1" x14ac:dyDescent="0.3"/>
    <row r="317" s="7" customFormat="1" x14ac:dyDescent="0.3"/>
    <row r="318" s="7" customFormat="1" x14ac:dyDescent="0.3"/>
    <row r="319" s="7" customFormat="1" x14ac:dyDescent="0.3"/>
    <row r="320" s="7" customFormat="1" x14ac:dyDescent="0.3"/>
    <row r="321" s="7" customFormat="1" x14ac:dyDescent="0.3"/>
    <row r="322" s="7" customFormat="1" x14ac:dyDescent="0.3"/>
    <row r="323" s="7" customFormat="1" x14ac:dyDescent="0.3"/>
    <row r="324" s="7" customFormat="1" x14ac:dyDescent="0.3"/>
    <row r="325" s="7" customFormat="1" x14ac:dyDescent="0.3"/>
    <row r="326" s="7" customFormat="1" x14ac:dyDescent="0.3"/>
    <row r="327" s="7" customFormat="1" x14ac:dyDescent="0.3"/>
    <row r="328" s="7" customFormat="1" x14ac:dyDescent="0.3"/>
    <row r="329" s="7" customFormat="1" x14ac:dyDescent="0.3"/>
    <row r="330" s="7" customFormat="1" x14ac:dyDescent="0.3"/>
    <row r="331" s="7" customFormat="1" x14ac:dyDescent="0.3"/>
    <row r="332" s="7" customFormat="1" x14ac:dyDescent="0.3"/>
    <row r="333" s="7" customFormat="1" x14ac:dyDescent="0.3"/>
    <row r="334" s="7" customFormat="1" x14ac:dyDescent="0.3"/>
    <row r="335" s="7" customFormat="1" x14ac:dyDescent="0.3"/>
    <row r="336" s="7" customFormat="1" x14ac:dyDescent="0.3"/>
    <row r="337" s="7" customFormat="1" x14ac:dyDescent="0.3"/>
    <row r="338" s="7" customFormat="1" x14ac:dyDescent="0.3"/>
    <row r="339" s="7" customFormat="1" x14ac:dyDescent="0.3"/>
    <row r="340" s="7" customFormat="1" x14ac:dyDescent="0.3"/>
    <row r="341" s="7" customFormat="1" x14ac:dyDescent="0.3"/>
    <row r="342" s="7" customFormat="1" x14ac:dyDescent="0.3"/>
    <row r="343" s="7" customFormat="1" x14ac:dyDescent="0.3"/>
    <row r="344" s="7" customFormat="1" x14ac:dyDescent="0.3"/>
    <row r="345" s="7" customFormat="1" x14ac:dyDescent="0.3"/>
    <row r="346" s="7" customFormat="1" x14ac:dyDescent="0.3"/>
    <row r="347" s="7" customFormat="1" x14ac:dyDescent="0.3"/>
    <row r="348" s="7" customFormat="1" x14ac:dyDescent="0.3"/>
    <row r="349" s="7" customFormat="1" x14ac:dyDescent="0.3"/>
    <row r="350" s="7" customFormat="1" x14ac:dyDescent="0.3"/>
    <row r="351" s="7" customFormat="1" x14ac:dyDescent="0.3"/>
    <row r="352" s="7" customFormat="1" x14ac:dyDescent="0.3"/>
  </sheetData>
  <sheetProtection algorithmName="SHA-512" hashValue="WXe9qxxu+qMwoUfoQofk61m2RAePYi/tQCFaIYeLcaG4WA1WTN4Th6iYeGms3vyngUyKWexEriGiOfxlGeGx9g==" saltValue="TwVCjsqvQXwEwIvuwr9ldQ==" spinCount="100000" sheet="1" objects="1" scenarios="1"/>
  <dataValidations count="1">
    <dataValidation type="list" allowBlank="1" showInputMessage="1" showErrorMessage="1" sqref="G2:G33">
      <formula1>$X$3:$X$4</formula1>
    </dataValidation>
  </dataValidations>
  <pageMargins left="0.7" right="0.7" top="0.75" bottom="0.75" header="0.3" footer="0.3"/>
  <pageSetup paperSize="8" scale="94" fitToHeight="0" orientation="landscape" r:id="rId1"/>
  <ignoredErrors>
    <ignoredError sqref="F2:F33 H2:H33 J2:K2 F37" unlocked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92"/>
  <sheetViews>
    <sheetView showGridLines="0" workbookViewId="0">
      <selection activeCell="J10" sqref="J10"/>
    </sheetView>
  </sheetViews>
  <sheetFormatPr defaultRowHeight="14.4" x14ac:dyDescent="0.3"/>
  <cols>
    <col min="1" max="1" width="8.88671875" style="7"/>
    <col min="2" max="2" width="25.6640625" style="7" customWidth="1"/>
    <col min="3" max="3" width="14.44140625" style="7" customWidth="1"/>
    <col min="4" max="4" width="22.21875" style="7" customWidth="1"/>
    <col min="5" max="5" width="16.33203125" style="7" customWidth="1"/>
    <col min="6" max="6" width="19.5546875" style="7" customWidth="1"/>
    <col min="7" max="7" width="21" style="6" customWidth="1"/>
    <col min="8" max="8" width="18.44140625" style="7" customWidth="1"/>
    <col min="9" max="9" width="4.44140625" style="7" customWidth="1"/>
    <col min="10" max="10" width="23.109375" style="7" customWidth="1"/>
    <col min="11" max="11" width="23.5546875" style="7" customWidth="1"/>
    <col min="12" max="23" width="8.88671875" style="7"/>
    <col min="24" max="24" width="0" style="7" hidden="1" customWidth="1"/>
    <col min="25" max="47" width="8.88671875" style="7"/>
    <col min="48" max="16384" width="8.88671875" style="6"/>
  </cols>
  <sheetData>
    <row r="1" spans="1:24" s="7" customFormat="1" ht="70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589</v>
      </c>
      <c r="F1" s="1" t="s">
        <v>590</v>
      </c>
      <c r="G1" s="3" t="s">
        <v>591</v>
      </c>
      <c r="H1" s="3" t="s">
        <v>592</v>
      </c>
      <c r="J1" s="2" t="s">
        <v>595</v>
      </c>
      <c r="K1" s="2" t="s">
        <v>596</v>
      </c>
    </row>
    <row r="2" spans="1:24" x14ac:dyDescent="0.3">
      <c r="A2" s="7" t="s">
        <v>570</v>
      </c>
      <c r="B2" s="23" t="s">
        <v>4</v>
      </c>
      <c r="C2" s="7" t="s">
        <v>183</v>
      </c>
      <c r="D2" s="7" t="s">
        <v>524</v>
      </c>
      <c r="E2" s="24">
        <v>243.45555777544081</v>
      </c>
      <c r="F2" s="25">
        <f>Tabella3[[#This Row],[Comunicazioni
'[N']]]/951053</f>
        <v>2.5598526872365766E-4</v>
      </c>
      <c r="G2" s="19"/>
      <c r="H2" s="25">
        <f>Tabella3[[#This Row],[PESO Comunicazioni 
'[%']]]*Tabella3[[#This Row],[Copertura 
'[No = 0 ; SI = 1']]]</f>
        <v>0</v>
      </c>
      <c r="J2" s="4">
        <f>F499</f>
        <v>0.72693781074439501</v>
      </c>
      <c r="K2" s="4">
        <f>Tabella3[[#Totals],[Copertura Puntuale Offerta]]</f>
        <v>0</v>
      </c>
    </row>
    <row r="3" spans="1:24" x14ac:dyDescent="0.3">
      <c r="A3" s="7" t="s">
        <v>569</v>
      </c>
      <c r="B3" s="23" t="s">
        <v>4</v>
      </c>
      <c r="C3" s="7" t="s">
        <v>183</v>
      </c>
      <c r="D3" s="7" t="s">
        <v>524</v>
      </c>
      <c r="E3" s="24">
        <v>234.32885599555632</v>
      </c>
      <c r="F3" s="25">
        <f>Tabella3[[#This Row],[Comunicazioni
'[N']]]/951053</f>
        <v>2.4638885108985126E-4</v>
      </c>
      <c r="G3" s="19"/>
      <c r="H3" s="25">
        <f>Tabella3[[#This Row],[PESO Comunicazioni 
'[%']]]*Tabella3[[#This Row],[Copertura 
'[No = 0 ; SI = 1']]]</f>
        <v>0</v>
      </c>
      <c r="X3" s="7">
        <v>0</v>
      </c>
    </row>
    <row r="4" spans="1:24" x14ac:dyDescent="0.3">
      <c r="A4" s="7" t="s">
        <v>568</v>
      </c>
      <c r="B4" s="23" t="s">
        <v>4</v>
      </c>
      <c r="C4" s="7" t="s">
        <v>183</v>
      </c>
      <c r="D4" s="7" t="s">
        <v>524</v>
      </c>
      <c r="E4" s="24">
        <v>186.01361423907576</v>
      </c>
      <c r="F4" s="25">
        <f>Tabella3[[#This Row],[Comunicazioni
'[N']]]/951053</f>
        <v>1.9558701170079454E-4</v>
      </c>
      <c r="G4" s="19"/>
      <c r="H4" s="25">
        <f>Tabella3[[#This Row],[PESO Comunicazioni 
'[%']]]*Tabella3[[#This Row],[Copertura 
'[No = 0 ; SI = 1']]]</f>
        <v>0</v>
      </c>
      <c r="X4" s="7">
        <v>1</v>
      </c>
    </row>
    <row r="5" spans="1:24" x14ac:dyDescent="0.3">
      <c r="A5" s="7" t="s">
        <v>567</v>
      </c>
      <c r="B5" s="23" t="s">
        <v>4</v>
      </c>
      <c r="C5" s="7" t="s">
        <v>183</v>
      </c>
      <c r="D5" s="7" t="s">
        <v>524</v>
      </c>
      <c r="E5" s="24">
        <v>250.39220688549858</v>
      </c>
      <c r="F5" s="25">
        <f>Tabella3[[#This Row],[Comunicazioni
'[N']]]/951053</f>
        <v>2.6327892019214344E-4</v>
      </c>
      <c r="G5" s="19"/>
      <c r="H5" s="25">
        <f>Tabella3[[#This Row],[PESO Comunicazioni 
'[%']]]*Tabella3[[#This Row],[Copertura 
'[No = 0 ; SI = 1']]]</f>
        <v>0</v>
      </c>
    </row>
    <row r="6" spans="1:24" x14ac:dyDescent="0.3">
      <c r="A6" s="7" t="s">
        <v>566</v>
      </c>
      <c r="B6" s="23" t="s">
        <v>4</v>
      </c>
      <c r="C6" s="7" t="s">
        <v>183</v>
      </c>
      <c r="D6" s="7" t="s">
        <v>524</v>
      </c>
      <c r="E6" s="24">
        <v>409.21879384120894</v>
      </c>
      <c r="F6" s="25">
        <f>Tabella3[[#This Row],[Comunicazioni
'[N']]]/951053</f>
        <v>4.3027969402463262E-4</v>
      </c>
      <c r="G6" s="19"/>
      <c r="H6" s="25">
        <f>Tabella3[[#This Row],[PESO Comunicazioni 
'[%']]]*Tabella3[[#This Row],[Copertura 
'[No = 0 ; SI = 1']]]</f>
        <v>0</v>
      </c>
    </row>
    <row r="7" spans="1:24" x14ac:dyDescent="0.3">
      <c r="A7" s="7" t="s">
        <v>565</v>
      </c>
      <c r="B7" s="23" t="s">
        <v>4</v>
      </c>
      <c r="C7" s="7" t="s">
        <v>183</v>
      </c>
      <c r="D7" s="7" t="s">
        <v>524</v>
      </c>
      <c r="E7" s="24">
        <v>608.04235541045796</v>
      </c>
      <c r="F7" s="25">
        <f>Tabella3[[#This Row],[Comunicazioni
'[N']]]/951053</f>
        <v>6.393359312367007E-4</v>
      </c>
      <c r="G7" s="19"/>
      <c r="H7" s="25">
        <f>Tabella3[[#This Row],[PESO Comunicazioni 
'[%']]]*Tabella3[[#This Row],[Copertura 
'[No = 0 ; SI = 1']]]</f>
        <v>0</v>
      </c>
    </row>
    <row r="8" spans="1:24" x14ac:dyDescent="0.3">
      <c r="A8" s="7" t="s">
        <v>564</v>
      </c>
      <c r="B8" s="23" t="s">
        <v>4</v>
      </c>
      <c r="C8" s="7" t="s">
        <v>183</v>
      </c>
      <c r="D8" s="7" t="s">
        <v>524</v>
      </c>
      <c r="E8" s="24">
        <v>84.069401662864806</v>
      </c>
      <c r="F8" s="25">
        <f>Tabella3[[#This Row],[Comunicazioni
'[N']]]/951053</f>
        <v>8.8396126885530889E-5</v>
      </c>
      <c r="G8" s="19"/>
      <c r="H8" s="25">
        <f>Tabella3[[#This Row],[PESO Comunicazioni 
'[%']]]*Tabella3[[#This Row],[Copertura 
'[No = 0 ; SI = 1']]]</f>
        <v>0</v>
      </c>
    </row>
    <row r="9" spans="1:24" x14ac:dyDescent="0.3">
      <c r="A9" s="7" t="s">
        <v>563</v>
      </c>
      <c r="B9" s="23" t="s">
        <v>4</v>
      </c>
      <c r="C9" s="7" t="s">
        <v>183</v>
      </c>
      <c r="D9" s="7" t="s">
        <v>524</v>
      </c>
      <c r="E9" s="24">
        <v>312.39674496519046</v>
      </c>
      <c r="F9" s="25">
        <f>Tabella3[[#This Row],[Comunicazioni
'[N']]]/951053</f>
        <v>3.2847459075907489E-4</v>
      </c>
      <c r="G9" s="19"/>
      <c r="H9" s="25">
        <f>Tabella3[[#This Row],[PESO Comunicazioni 
'[%']]]*Tabella3[[#This Row],[Copertura 
'[No = 0 ; SI = 1']]]</f>
        <v>0</v>
      </c>
    </row>
    <row r="10" spans="1:24" x14ac:dyDescent="0.3">
      <c r="A10" s="7" t="s">
        <v>562</v>
      </c>
      <c r="B10" s="23" t="s">
        <v>4</v>
      </c>
      <c r="C10" s="7" t="s">
        <v>183</v>
      </c>
      <c r="D10" s="7" t="s">
        <v>524</v>
      </c>
      <c r="E10" s="24">
        <v>525.85079004740066</v>
      </c>
      <c r="F10" s="25">
        <f>Tabella3[[#This Row],[Comunicazioni
'[N']]]/951053</f>
        <v>5.5291428558387453E-4</v>
      </c>
      <c r="G10" s="19"/>
      <c r="H10" s="25">
        <f>Tabella3[[#This Row],[PESO Comunicazioni 
'[%']]]*Tabella3[[#This Row],[Copertura 
'[No = 0 ; SI = 1']]]</f>
        <v>0</v>
      </c>
    </row>
    <row r="11" spans="1:24" x14ac:dyDescent="0.3">
      <c r="A11" s="7" t="s">
        <v>561</v>
      </c>
      <c r="B11" s="23" t="s">
        <v>4</v>
      </c>
      <c r="C11" s="7" t="s">
        <v>183</v>
      </c>
      <c r="D11" s="7" t="s">
        <v>524</v>
      </c>
      <c r="E11" s="24">
        <v>2795.760757356541</v>
      </c>
      <c r="F11" s="25">
        <f>Tabella3[[#This Row],[Comunicazioni
'[N']]]/951053</f>
        <v>2.9396476929850817E-3</v>
      </c>
      <c r="G11" s="19"/>
      <c r="H11" s="25">
        <f>Tabella3[[#This Row],[PESO Comunicazioni 
'[%']]]*Tabella3[[#This Row],[Copertura 
'[No = 0 ; SI = 1']]]</f>
        <v>0</v>
      </c>
    </row>
    <row r="12" spans="1:24" x14ac:dyDescent="0.3">
      <c r="A12" s="7" t="s">
        <v>560</v>
      </c>
      <c r="B12" s="23" t="s">
        <v>4</v>
      </c>
      <c r="C12" s="7" t="s">
        <v>183</v>
      </c>
      <c r="D12" s="7" t="s">
        <v>524</v>
      </c>
      <c r="E12" s="24">
        <v>303.76928683869073</v>
      </c>
      <c r="F12" s="25">
        <f>Tabella3[[#This Row],[Comunicazioni
'[N']]]/951053</f>
        <v>3.1940311090832029E-4</v>
      </c>
      <c r="G12" s="19"/>
      <c r="H12" s="25">
        <f>Tabella3[[#This Row],[PESO Comunicazioni 
'[%']]]*Tabella3[[#This Row],[Copertura 
'[No = 0 ; SI = 1']]]</f>
        <v>0</v>
      </c>
    </row>
    <row r="13" spans="1:24" x14ac:dyDescent="0.3">
      <c r="A13" s="7" t="s">
        <v>559</v>
      </c>
      <c r="B13" s="23" t="s">
        <v>4</v>
      </c>
      <c r="C13" s="7" t="s">
        <v>183</v>
      </c>
      <c r="D13" s="7" t="s">
        <v>524</v>
      </c>
      <c r="E13" s="24">
        <v>225.07847782224866</v>
      </c>
      <c r="F13" s="25">
        <f>Tabella3[[#This Row],[Comunicazioni
'[N']]]/951053</f>
        <v>2.366623919195341E-4</v>
      </c>
      <c r="G13" s="19"/>
      <c r="H13" s="25">
        <f>Tabella3[[#This Row],[PESO Comunicazioni 
'[%']]]*Tabella3[[#This Row],[Copertura 
'[No = 0 ; SI = 1']]]</f>
        <v>0</v>
      </c>
    </row>
    <row r="14" spans="1:24" x14ac:dyDescent="0.3">
      <c r="A14" s="7" t="s">
        <v>558</v>
      </c>
      <c r="B14" s="23" t="s">
        <v>4</v>
      </c>
      <c r="C14" s="7" t="s">
        <v>183</v>
      </c>
      <c r="D14" s="7" t="s">
        <v>524</v>
      </c>
      <c r="E14" s="24">
        <v>234.26853049207537</v>
      </c>
      <c r="F14" s="25">
        <f>Tabella3[[#This Row],[Comunicazioni
'[N']]]/951053</f>
        <v>2.4632542086726539E-4</v>
      </c>
      <c r="G14" s="19"/>
      <c r="H14" s="25">
        <f>Tabella3[[#This Row],[PESO Comunicazioni 
'[%']]]*Tabella3[[#This Row],[Copertura 
'[No = 0 ; SI = 1']]]</f>
        <v>0</v>
      </c>
    </row>
    <row r="15" spans="1:24" x14ac:dyDescent="0.3">
      <c r="A15" s="7" t="s">
        <v>557</v>
      </c>
      <c r="B15" s="23" t="s">
        <v>4</v>
      </c>
      <c r="C15" s="7" t="s">
        <v>183</v>
      </c>
      <c r="D15" s="7" t="s">
        <v>524</v>
      </c>
      <c r="E15" s="24">
        <v>415.65014852495943</v>
      </c>
      <c r="F15" s="25">
        <f>Tabella3[[#This Row],[Comunicazioni
'[N']]]/951053</f>
        <v>4.3704204552738851E-4</v>
      </c>
      <c r="G15" s="19"/>
      <c r="H15" s="25">
        <f>Tabella3[[#This Row],[PESO Comunicazioni 
'[%']]]*Tabella3[[#This Row],[Copertura 
'[No = 0 ; SI = 1']]]</f>
        <v>0</v>
      </c>
    </row>
    <row r="16" spans="1:24" x14ac:dyDescent="0.3">
      <c r="A16" s="7" t="s">
        <v>556</v>
      </c>
      <c r="B16" s="23" t="s">
        <v>4</v>
      </c>
      <c r="C16" s="7" t="s">
        <v>183</v>
      </c>
      <c r="D16" s="7" t="s">
        <v>524</v>
      </c>
      <c r="E16" s="24">
        <v>535.22484461413148</v>
      </c>
      <c r="F16" s="25">
        <f>Tabella3[[#This Row],[Comunicazioni
'[N']]]/951053</f>
        <v>5.6277078629070245E-4</v>
      </c>
      <c r="G16" s="19"/>
      <c r="H16" s="25">
        <f>Tabella3[[#This Row],[PESO Comunicazioni 
'[%']]]*Tabella3[[#This Row],[Copertura 
'[No = 0 ; SI = 1']]]</f>
        <v>0</v>
      </c>
    </row>
    <row r="17" spans="1:8" x14ac:dyDescent="0.3">
      <c r="A17" s="7" t="s">
        <v>555</v>
      </c>
      <c r="B17" s="23" t="s">
        <v>4</v>
      </c>
      <c r="C17" s="7" t="s">
        <v>183</v>
      </c>
      <c r="D17" s="7" t="s">
        <v>524</v>
      </c>
      <c r="E17" s="24">
        <v>330.711986721671</v>
      </c>
      <c r="F17" s="25">
        <f>Tabella3[[#This Row],[Comunicazioni
'[N']]]/951053</f>
        <v>3.4773244679494307E-4</v>
      </c>
      <c r="G17" s="19"/>
      <c r="H17" s="25">
        <f>Tabella3[[#This Row],[PESO Comunicazioni 
'[%']]]*Tabella3[[#This Row],[Copertura 
'[No = 0 ; SI = 1']]]</f>
        <v>0</v>
      </c>
    </row>
    <row r="18" spans="1:8" x14ac:dyDescent="0.3">
      <c r="A18" s="7" t="s">
        <v>554</v>
      </c>
      <c r="B18" s="23" t="s">
        <v>4</v>
      </c>
      <c r="C18" s="7" t="s">
        <v>183</v>
      </c>
      <c r="D18" s="7" t="s">
        <v>524</v>
      </c>
      <c r="E18" s="24">
        <v>298.64561044526749</v>
      </c>
      <c r="F18" s="25">
        <f>Tabella3[[#This Row],[Comunicazioni
'[N']]]/951053</f>
        <v>3.140157388129447E-4</v>
      </c>
      <c r="G18" s="19"/>
      <c r="H18" s="25">
        <f>Tabella3[[#This Row],[PESO Comunicazioni 
'[%']]]*Tabella3[[#This Row],[Copertura 
'[No = 0 ; SI = 1']]]</f>
        <v>0</v>
      </c>
    </row>
    <row r="19" spans="1:8" x14ac:dyDescent="0.3">
      <c r="A19" s="7" t="s">
        <v>553</v>
      </c>
      <c r="B19" s="23" t="s">
        <v>4</v>
      </c>
      <c r="C19" s="7" t="s">
        <v>183</v>
      </c>
      <c r="D19" s="7" t="s">
        <v>524</v>
      </c>
      <c r="E19" s="24">
        <v>736.5491625299959</v>
      </c>
      <c r="F19" s="25">
        <f>Tabella3[[#This Row],[Comunicazioni
'[N']]]/951053</f>
        <v>7.7445648405503789E-4</v>
      </c>
      <c r="G19" s="19"/>
      <c r="H19" s="25">
        <f>Tabella3[[#This Row],[PESO Comunicazioni 
'[%']]]*Tabella3[[#This Row],[Copertura 
'[No = 0 ; SI = 1']]]</f>
        <v>0</v>
      </c>
    </row>
    <row r="20" spans="1:8" x14ac:dyDescent="0.3">
      <c r="A20" s="7" t="s">
        <v>552</v>
      </c>
      <c r="B20" s="23" t="s">
        <v>4</v>
      </c>
      <c r="C20" s="7" t="s">
        <v>183</v>
      </c>
      <c r="D20" s="7" t="s">
        <v>524</v>
      </c>
      <c r="E20" s="24">
        <v>115.75869798607619</v>
      </c>
      <c r="F20" s="25">
        <f>Tabella3[[#This Row],[Comunicazioni
'[N']]]/951053</f>
        <v>1.2171634807531881E-4</v>
      </c>
      <c r="G20" s="19"/>
      <c r="H20" s="25">
        <f>Tabella3[[#This Row],[PESO Comunicazioni 
'[%']]]*Tabella3[[#This Row],[Copertura 
'[No = 0 ; SI = 1']]]</f>
        <v>0</v>
      </c>
    </row>
    <row r="21" spans="1:8" x14ac:dyDescent="0.3">
      <c r="A21" s="7" t="s">
        <v>551</v>
      </c>
      <c r="B21" s="23" t="s">
        <v>4</v>
      </c>
      <c r="C21" s="7" t="s">
        <v>183</v>
      </c>
      <c r="D21" s="7" t="s">
        <v>524</v>
      </c>
      <c r="E21" s="24">
        <v>893.0650458089176</v>
      </c>
      <c r="F21" s="25">
        <f>Tabella3[[#This Row],[Comunicazioni
'[N']]]/951053</f>
        <v>9.390276312770346E-4</v>
      </c>
      <c r="G21" s="19"/>
      <c r="H21" s="25">
        <f>Tabella3[[#This Row],[PESO Comunicazioni 
'[%']]]*Tabella3[[#This Row],[Copertura 
'[No = 0 ; SI = 1']]]</f>
        <v>0</v>
      </c>
    </row>
    <row r="22" spans="1:8" x14ac:dyDescent="0.3">
      <c r="A22" s="7" t="s">
        <v>550</v>
      </c>
      <c r="B22" s="23" t="s">
        <v>4</v>
      </c>
      <c r="C22" s="7" t="s">
        <v>183</v>
      </c>
      <c r="D22" s="7" t="s">
        <v>524</v>
      </c>
      <c r="E22" s="24">
        <v>603.10873168686157</v>
      </c>
      <c r="F22" s="25">
        <f>Tabella3[[#This Row],[Comunicazioni
'[N']]]/951053</f>
        <v>6.341483930831001E-4</v>
      </c>
      <c r="G22" s="19"/>
      <c r="H22" s="25">
        <f>Tabella3[[#This Row],[PESO Comunicazioni 
'[%']]]*Tabella3[[#This Row],[Copertura 
'[No = 0 ; SI = 1']]]</f>
        <v>0</v>
      </c>
    </row>
    <row r="23" spans="1:8" x14ac:dyDescent="0.3">
      <c r="A23" s="7" t="s">
        <v>549</v>
      </c>
      <c r="B23" s="23" t="s">
        <v>4</v>
      </c>
      <c r="C23" s="7" t="s">
        <v>183</v>
      </c>
      <c r="D23" s="7" t="s">
        <v>524</v>
      </c>
      <c r="E23" s="24">
        <v>60.072427049326095</v>
      </c>
      <c r="F23" s="25">
        <f>Tabella3[[#This Row],[Comunicazioni
'[N']]]/951053</f>
        <v>6.3164121294319132E-5</v>
      </c>
      <c r="G23" s="19"/>
      <c r="H23" s="25">
        <f>Tabella3[[#This Row],[PESO Comunicazioni 
'[%']]]*Tabella3[[#This Row],[Copertura 
'[No = 0 ; SI = 1']]]</f>
        <v>0</v>
      </c>
    </row>
    <row r="24" spans="1:8" x14ac:dyDescent="0.3">
      <c r="A24" s="7" t="s">
        <v>548</v>
      </c>
      <c r="B24" s="23" t="s">
        <v>4</v>
      </c>
      <c r="C24" s="7" t="s">
        <v>183</v>
      </c>
      <c r="D24" s="7" t="s">
        <v>524</v>
      </c>
      <c r="E24" s="24">
        <v>119.50831981276855</v>
      </c>
      <c r="F24" s="25">
        <f>Tabella3[[#This Row],[Comunicazioni
'[N']]]/951053</f>
        <v>1.2565894835805003E-4</v>
      </c>
      <c r="G24" s="19"/>
      <c r="H24" s="25">
        <f>Tabella3[[#This Row],[PESO Comunicazioni 
'[%']]]*Tabella3[[#This Row],[Copertura 
'[No = 0 ; SI = 1']]]</f>
        <v>0</v>
      </c>
    </row>
    <row r="25" spans="1:8" x14ac:dyDescent="0.3">
      <c r="A25" s="7" t="s">
        <v>547</v>
      </c>
      <c r="B25" s="23" t="s">
        <v>4</v>
      </c>
      <c r="C25" s="7" t="s">
        <v>183</v>
      </c>
      <c r="D25" s="7" t="s">
        <v>524</v>
      </c>
      <c r="E25" s="24">
        <v>613.6034372605543</v>
      </c>
      <c r="F25" s="25">
        <f>Tabella3[[#This Row],[Comunicazioni
'[N']]]/951053</f>
        <v>6.4518322034687271E-4</v>
      </c>
      <c r="G25" s="19"/>
      <c r="H25" s="25">
        <f>Tabella3[[#This Row],[PESO Comunicazioni 
'[%']]]*Tabella3[[#This Row],[Copertura 
'[No = 0 ; SI = 1']]]</f>
        <v>0</v>
      </c>
    </row>
    <row r="26" spans="1:8" x14ac:dyDescent="0.3">
      <c r="A26" s="7" t="s">
        <v>546</v>
      </c>
      <c r="B26" s="23" t="s">
        <v>4</v>
      </c>
      <c r="C26" s="7" t="s">
        <v>183</v>
      </c>
      <c r="D26" s="7" t="s">
        <v>524</v>
      </c>
      <c r="E26" s="24">
        <v>117.3831307261147</v>
      </c>
      <c r="F26" s="25">
        <f>Tabella3[[#This Row],[Comunicazioni
'[N']]]/951053</f>
        <v>1.2342438405232379E-4</v>
      </c>
      <c r="G26" s="19"/>
      <c r="H26" s="25">
        <f>Tabella3[[#This Row],[PESO Comunicazioni 
'[%']]]*Tabella3[[#This Row],[Copertura 
'[No = 0 ; SI = 1']]]</f>
        <v>0</v>
      </c>
    </row>
    <row r="27" spans="1:8" x14ac:dyDescent="0.3">
      <c r="A27" s="7" t="s">
        <v>545</v>
      </c>
      <c r="B27" s="23" t="s">
        <v>4</v>
      </c>
      <c r="C27" s="7" t="s">
        <v>183</v>
      </c>
      <c r="D27" s="7" t="s">
        <v>524</v>
      </c>
      <c r="E27" s="24">
        <v>267.20517960213317</v>
      </c>
      <c r="F27" s="25">
        <f>Tabella3[[#This Row],[Comunicazioni
'[N']]]/951053</f>
        <v>2.8095719124184791E-4</v>
      </c>
      <c r="G27" s="19"/>
      <c r="H27" s="25">
        <f>Tabella3[[#This Row],[PESO Comunicazioni 
'[%']]]*Tabella3[[#This Row],[Copertura 
'[No = 0 ; SI = 1']]]</f>
        <v>0</v>
      </c>
    </row>
    <row r="28" spans="1:8" x14ac:dyDescent="0.3">
      <c r="A28" s="7" t="s">
        <v>544</v>
      </c>
      <c r="B28" s="23" t="s">
        <v>4</v>
      </c>
      <c r="C28" s="7" t="s">
        <v>183</v>
      </c>
      <c r="D28" s="7" t="s">
        <v>524</v>
      </c>
      <c r="E28" s="24">
        <v>80.819023489557139</v>
      </c>
      <c r="F28" s="25">
        <f>Tabella3[[#This Row],[Comunicazioni
'[N']]]/951053</f>
        <v>8.4978464385851413E-5</v>
      </c>
      <c r="G28" s="19"/>
      <c r="H28" s="25">
        <f>Tabella3[[#This Row],[PESO Comunicazioni 
'[%']]]*Tabella3[[#This Row],[Copertura 
'[No = 0 ; SI = 1']]]</f>
        <v>0</v>
      </c>
    </row>
    <row r="29" spans="1:8" x14ac:dyDescent="0.3">
      <c r="A29" s="7" t="s">
        <v>543</v>
      </c>
      <c r="B29" s="23" t="s">
        <v>4</v>
      </c>
      <c r="C29" s="7" t="s">
        <v>183</v>
      </c>
      <c r="D29" s="7" t="s">
        <v>524</v>
      </c>
      <c r="E29" s="24">
        <v>826.12234592593734</v>
      </c>
      <c r="F29" s="25">
        <f>Tabella3[[#This Row],[Comunicazioni
'[N']]]/951053</f>
        <v>8.686396509194938E-4</v>
      </c>
      <c r="G29" s="19"/>
      <c r="H29" s="25">
        <f>Tabella3[[#This Row],[PESO Comunicazioni 
'[%']]]*Tabella3[[#This Row],[Copertura 
'[No = 0 ; SI = 1']]]</f>
        <v>0</v>
      </c>
    </row>
    <row r="30" spans="1:8" x14ac:dyDescent="0.3">
      <c r="A30" s="7" t="s">
        <v>542</v>
      </c>
      <c r="B30" s="23" t="s">
        <v>4</v>
      </c>
      <c r="C30" s="7" t="s">
        <v>183</v>
      </c>
      <c r="D30" s="7" t="s">
        <v>524</v>
      </c>
      <c r="E30" s="24">
        <v>805.01228377158986</v>
      </c>
      <c r="F30" s="25">
        <f>Tabella3[[#This Row],[Comunicazioni
'[N']]]/951053</f>
        <v>8.4644313594677673E-4</v>
      </c>
      <c r="G30" s="19"/>
      <c r="H30" s="25">
        <f>Tabella3[[#This Row],[PESO Comunicazioni 
'[%']]]*Tabella3[[#This Row],[Copertura 
'[No = 0 ; SI = 1']]]</f>
        <v>0</v>
      </c>
    </row>
    <row r="31" spans="1:8" x14ac:dyDescent="0.3">
      <c r="A31" s="7" t="s">
        <v>541</v>
      </c>
      <c r="B31" s="23" t="s">
        <v>4</v>
      </c>
      <c r="C31" s="7" t="s">
        <v>183</v>
      </c>
      <c r="D31" s="7" t="s">
        <v>524</v>
      </c>
      <c r="E31" s="24">
        <v>1068.5869798607619</v>
      </c>
      <c r="F31" s="25">
        <f>Tabella3[[#This Row],[Comunicazioni
'[N']]]/951053</f>
        <v>1.1235829968053955E-3</v>
      </c>
      <c r="G31" s="19"/>
      <c r="H31" s="25">
        <f>Tabella3[[#This Row],[PESO Comunicazioni 
'[%']]]*Tabella3[[#This Row],[Copertura 
'[No = 0 ; SI = 1']]]</f>
        <v>0</v>
      </c>
    </row>
    <row r="32" spans="1:8" x14ac:dyDescent="0.3">
      <c r="A32" s="7" t="s">
        <v>540</v>
      </c>
      <c r="B32" s="23" t="s">
        <v>4</v>
      </c>
      <c r="C32" s="7" t="s">
        <v>183</v>
      </c>
      <c r="D32" s="7" t="s">
        <v>524</v>
      </c>
      <c r="E32" s="24">
        <v>345.77836299807456</v>
      </c>
      <c r="F32" s="25">
        <f>Tabella3[[#This Row],[Comunicazioni
'[N']]]/951053</f>
        <v>3.6357423087680137E-4</v>
      </c>
      <c r="G32" s="19"/>
      <c r="H32" s="25">
        <f>Tabella3[[#This Row],[PESO Comunicazioni 
'[%']]]*Tabella3[[#This Row],[Copertura 
'[No = 0 ; SI = 1']]]</f>
        <v>0</v>
      </c>
    </row>
    <row r="33" spans="1:8" x14ac:dyDescent="0.3">
      <c r="A33" s="7" t="s">
        <v>539</v>
      </c>
      <c r="B33" s="23" t="s">
        <v>4</v>
      </c>
      <c r="C33" s="7" t="s">
        <v>183</v>
      </c>
      <c r="D33" s="7" t="s">
        <v>524</v>
      </c>
      <c r="E33" s="24">
        <v>524.16451911065053</v>
      </c>
      <c r="F33" s="25">
        <f>Tabella3[[#This Row],[Comunicazioni
'[N']]]/951053</f>
        <v>5.5114122883861418E-4</v>
      </c>
      <c r="G33" s="19"/>
      <c r="H33" s="25">
        <f>Tabella3[[#This Row],[PESO Comunicazioni 
'[%']]]*Tabella3[[#This Row],[Copertura 
'[No = 0 ; SI = 1']]]</f>
        <v>0</v>
      </c>
    </row>
    <row r="34" spans="1:8" x14ac:dyDescent="0.3">
      <c r="A34" s="7" t="s">
        <v>538</v>
      </c>
      <c r="B34" s="23" t="s">
        <v>4</v>
      </c>
      <c r="C34" s="7" t="s">
        <v>183</v>
      </c>
      <c r="D34" s="7" t="s">
        <v>524</v>
      </c>
      <c r="E34" s="24">
        <v>1277.1677267228565</v>
      </c>
      <c r="F34" s="25">
        <f>Tabella3[[#This Row],[Comunicazioni
'[N']]]/951053</f>
        <v>1.3428985836991803E-3</v>
      </c>
      <c r="G34" s="19"/>
      <c r="H34" s="25">
        <f>Tabella3[[#This Row],[PESO Comunicazioni 
'[%']]]*Tabella3[[#This Row],[Copertura 
'[No = 0 ; SI = 1']]]</f>
        <v>0</v>
      </c>
    </row>
    <row r="35" spans="1:8" x14ac:dyDescent="0.3">
      <c r="A35" s="7" t="s">
        <v>537</v>
      </c>
      <c r="B35" s="23" t="s">
        <v>4</v>
      </c>
      <c r="C35" s="7" t="s">
        <v>183</v>
      </c>
      <c r="D35" s="7" t="s">
        <v>524</v>
      </c>
      <c r="E35" s="24">
        <v>1098.0922742870691</v>
      </c>
      <c r="F35" s="25">
        <f>Tabella3[[#This Row],[Comunicazioni
'[N']]]/951053</f>
        <v>1.154606814012541E-3</v>
      </c>
      <c r="G35" s="19"/>
      <c r="H35" s="25">
        <f>Tabella3[[#This Row],[PESO Comunicazioni 
'[%']]]*Tabella3[[#This Row],[Copertura 
'[No = 0 ; SI = 1']]]</f>
        <v>0</v>
      </c>
    </row>
    <row r="36" spans="1:8" x14ac:dyDescent="0.3">
      <c r="A36" s="7" t="s">
        <v>536</v>
      </c>
      <c r="B36" s="23" t="s">
        <v>4</v>
      </c>
      <c r="C36" s="7" t="s">
        <v>183</v>
      </c>
      <c r="D36" s="7" t="s">
        <v>524</v>
      </c>
      <c r="E36" s="24">
        <v>164.38766880580664</v>
      </c>
      <c r="F36" s="25">
        <f>Tabella3[[#This Row],[Comunicazioni
'[N']]]/951053</f>
        <v>1.7284806294266106E-4</v>
      </c>
      <c r="G36" s="19"/>
      <c r="H36" s="25">
        <f>Tabella3[[#This Row],[PESO Comunicazioni 
'[%']]]*Tabella3[[#This Row],[Copertura 
'[No = 0 ; SI = 1']]]</f>
        <v>0</v>
      </c>
    </row>
    <row r="37" spans="1:8" x14ac:dyDescent="0.3">
      <c r="A37" s="7" t="s">
        <v>535</v>
      </c>
      <c r="B37" s="23" t="s">
        <v>4</v>
      </c>
      <c r="C37" s="7" t="s">
        <v>183</v>
      </c>
      <c r="D37" s="7" t="s">
        <v>524</v>
      </c>
      <c r="E37" s="24">
        <v>257.5204213586137</v>
      </c>
      <c r="F37" s="25">
        <f>Tabella3[[#This Row],[Comunicazioni
'[N']]]/951053</f>
        <v>2.7077399614807346E-4</v>
      </c>
      <c r="G37" s="19"/>
      <c r="H37" s="25">
        <f>Tabella3[[#This Row],[PESO Comunicazioni 
'[%']]]*Tabella3[[#This Row],[Copertura 
'[No = 0 ; SI = 1']]]</f>
        <v>0</v>
      </c>
    </row>
    <row r="38" spans="1:8" x14ac:dyDescent="0.3">
      <c r="A38" s="7" t="s">
        <v>534</v>
      </c>
      <c r="B38" s="23" t="s">
        <v>4</v>
      </c>
      <c r="C38" s="7" t="s">
        <v>183</v>
      </c>
      <c r="D38" s="7" t="s">
        <v>524</v>
      </c>
      <c r="E38" s="24">
        <v>503.35305908724661</v>
      </c>
      <c r="F38" s="25">
        <f>Tabella3[[#This Row],[Comunicazioni
'[N']]]/951053</f>
        <v>5.2925868388748745E-4</v>
      </c>
      <c r="G38" s="19"/>
      <c r="H38" s="25">
        <f>Tabella3[[#This Row],[PESO Comunicazioni 
'[%']]]*Tabella3[[#This Row],[Copertura 
'[No = 0 ; SI = 1']]]</f>
        <v>0</v>
      </c>
    </row>
    <row r="39" spans="1:8" x14ac:dyDescent="0.3">
      <c r="A39" s="7" t="s">
        <v>533</v>
      </c>
      <c r="B39" s="23" t="s">
        <v>4</v>
      </c>
      <c r="C39" s="7" t="s">
        <v>183</v>
      </c>
      <c r="D39" s="7" t="s">
        <v>524</v>
      </c>
      <c r="E39" s="24">
        <v>1580.7378847323366</v>
      </c>
      <c r="F39" s="25">
        <f>Tabella3[[#This Row],[Comunicazioni
'[N']]]/951053</f>
        <v>1.6620923173917086E-3</v>
      </c>
      <c r="G39" s="19"/>
      <c r="H39" s="25">
        <f>Tabella3[[#This Row],[PESO Comunicazioni 
'[%']]]*Tabella3[[#This Row],[Copertura 
'[No = 0 ; SI = 1']]]</f>
        <v>0</v>
      </c>
    </row>
    <row r="40" spans="1:8" x14ac:dyDescent="0.3">
      <c r="A40" s="7" t="s">
        <v>532</v>
      </c>
      <c r="B40" s="23" t="s">
        <v>4</v>
      </c>
      <c r="C40" s="7" t="s">
        <v>183</v>
      </c>
      <c r="D40" s="7" t="s">
        <v>524</v>
      </c>
      <c r="E40" s="24">
        <v>66.254916252999593</v>
      </c>
      <c r="F40" s="25">
        <f>Tabella3[[#This Row],[Comunicazioni
'[N']]]/951053</f>
        <v>6.9664799178383954E-5</v>
      </c>
      <c r="G40" s="19"/>
      <c r="H40" s="25">
        <f>Tabella3[[#This Row],[PESO Comunicazioni 
'[%']]]*Tabella3[[#This Row],[Copertura 
'[No = 0 ; SI = 1']]]</f>
        <v>0</v>
      </c>
    </row>
    <row r="41" spans="1:8" x14ac:dyDescent="0.3">
      <c r="A41" s="7" t="s">
        <v>531</v>
      </c>
      <c r="B41" s="23" t="s">
        <v>4</v>
      </c>
      <c r="C41" s="7" t="s">
        <v>183</v>
      </c>
      <c r="D41" s="7" t="s">
        <v>524</v>
      </c>
      <c r="E41" s="24">
        <v>197.07847782224866</v>
      </c>
      <c r="F41" s="25">
        <f>Tabella3[[#This Row],[Comunicazioni
'[N']]]/951053</f>
        <v>2.0722134078989148E-4</v>
      </c>
      <c r="G41" s="19"/>
      <c r="H41" s="25">
        <f>Tabella3[[#This Row],[PESO Comunicazioni 
'[%']]]*Tabella3[[#This Row],[Copertura 
'[No = 0 ; SI = 1']]]</f>
        <v>0</v>
      </c>
    </row>
    <row r="42" spans="1:8" x14ac:dyDescent="0.3">
      <c r="A42" s="7" t="s">
        <v>530</v>
      </c>
      <c r="B42" s="23" t="s">
        <v>4</v>
      </c>
      <c r="C42" s="7" t="s">
        <v>183</v>
      </c>
      <c r="D42" s="7" t="s">
        <v>524</v>
      </c>
      <c r="E42" s="24">
        <v>201.64107236557558</v>
      </c>
      <c r="F42" s="25">
        <f>Tabella3[[#This Row],[Comunicazioni
'[N']]]/951053</f>
        <v>2.1201875433395992E-4</v>
      </c>
      <c r="G42" s="19"/>
      <c r="H42" s="25">
        <f>Tabella3[[#This Row],[PESO Comunicazioni 
'[%']]]*Tabella3[[#This Row],[Copertura 
'[No = 0 ; SI = 1']]]</f>
        <v>0</v>
      </c>
    </row>
    <row r="43" spans="1:8" x14ac:dyDescent="0.3">
      <c r="A43" s="7" t="s">
        <v>529</v>
      </c>
      <c r="B43" s="23" t="s">
        <v>4</v>
      </c>
      <c r="C43" s="7" t="s">
        <v>183</v>
      </c>
      <c r="D43" s="7" t="s">
        <v>524</v>
      </c>
      <c r="E43" s="24">
        <v>217.33036868878696</v>
      </c>
      <c r="F43" s="25">
        <f>Tabella3[[#This Row],[Comunicazioni
'[N']]]/951053</f>
        <v>2.2851551773538063E-4</v>
      </c>
      <c r="G43" s="19"/>
      <c r="H43" s="25">
        <f>Tabella3[[#This Row],[PESO Comunicazioni 
'[%']]]*Tabella3[[#This Row],[Copertura 
'[No = 0 ; SI = 1']]]</f>
        <v>0</v>
      </c>
    </row>
    <row r="44" spans="1:8" x14ac:dyDescent="0.3">
      <c r="A44" s="7" t="s">
        <v>528</v>
      </c>
      <c r="B44" s="23" t="s">
        <v>4</v>
      </c>
      <c r="C44" s="7" t="s">
        <v>183</v>
      </c>
      <c r="D44" s="7" t="s">
        <v>524</v>
      </c>
      <c r="E44" s="24">
        <v>126.82204887601844</v>
      </c>
      <c r="F44" s="25">
        <f>Tabella3[[#This Row],[Comunicazioni
'[N']]]/951053</f>
        <v>1.3334908661874622E-4</v>
      </c>
      <c r="G44" s="19"/>
      <c r="H44" s="25">
        <f>Tabella3[[#This Row],[PESO Comunicazioni 
'[%']]]*Tabella3[[#This Row],[Copertura 
'[No = 0 ; SI = 1']]]</f>
        <v>0</v>
      </c>
    </row>
    <row r="45" spans="1:8" x14ac:dyDescent="0.3">
      <c r="A45" s="7" t="s">
        <v>527</v>
      </c>
      <c r="B45" s="23" t="s">
        <v>4</v>
      </c>
      <c r="C45" s="7" t="s">
        <v>183</v>
      </c>
      <c r="D45" s="7" t="s">
        <v>524</v>
      </c>
      <c r="E45" s="24">
        <v>356.21879384120894</v>
      </c>
      <c r="F45" s="25">
        <f>Tabella3[[#This Row],[Comunicazioni
'[N']]]/951053</f>
        <v>3.7455199010066626E-4</v>
      </c>
      <c r="G45" s="19"/>
      <c r="H45" s="25">
        <f>Tabella3[[#This Row],[PESO Comunicazioni 
'[%']]]*Tabella3[[#This Row],[Copertura 
'[No = 0 ; SI = 1']]]</f>
        <v>0</v>
      </c>
    </row>
    <row r="46" spans="1:8" x14ac:dyDescent="0.3">
      <c r="A46" s="7" t="s">
        <v>526</v>
      </c>
      <c r="B46" s="23" t="s">
        <v>4</v>
      </c>
      <c r="C46" s="7" t="s">
        <v>183</v>
      </c>
      <c r="D46" s="7" t="s">
        <v>524</v>
      </c>
      <c r="E46" s="24">
        <v>202.88842515242197</v>
      </c>
      <c r="F46" s="25">
        <f>Tabella3[[#This Row],[Comunicazioni
'[N']]]/951053</f>
        <v>2.1333030351875445E-4</v>
      </c>
      <c r="G46" s="19"/>
      <c r="H46" s="25">
        <f>Tabella3[[#This Row],[PESO Comunicazioni 
'[%']]]*Tabella3[[#This Row],[Copertura 
'[No = 0 ; SI = 1']]]</f>
        <v>0</v>
      </c>
    </row>
    <row r="47" spans="1:8" x14ac:dyDescent="0.3">
      <c r="A47" s="7" t="s">
        <v>525</v>
      </c>
      <c r="B47" s="23" t="s">
        <v>4</v>
      </c>
      <c r="C47" s="7" t="s">
        <v>183</v>
      </c>
      <c r="D47" s="7" t="s">
        <v>524</v>
      </c>
      <c r="E47" s="24">
        <v>163.01210154584516</v>
      </c>
      <c r="F47" s="25">
        <f>Tabella3[[#This Row],[Comunicazioni
'[N']]]/951053</f>
        <v>1.7140170058434719E-4</v>
      </c>
      <c r="G47" s="19"/>
      <c r="H47" s="25">
        <f>Tabella3[[#This Row],[PESO Comunicazioni 
'[%']]]*Tabella3[[#This Row],[Copertura 
'[No = 0 ; SI = 1']]]</f>
        <v>0</v>
      </c>
    </row>
    <row r="48" spans="1:8" x14ac:dyDescent="0.3">
      <c r="A48" s="7" t="s">
        <v>523</v>
      </c>
      <c r="B48" s="23" t="s">
        <v>4</v>
      </c>
      <c r="C48" s="7" t="s">
        <v>183</v>
      </c>
      <c r="D48" s="7" t="s">
        <v>524</v>
      </c>
      <c r="E48" s="24">
        <v>2082.2764584097181</v>
      </c>
      <c r="F48" s="25">
        <f>Tabella3[[#This Row],[Comunicazioni
'[N']]]/951053</f>
        <v>2.1894431313604166E-3</v>
      </c>
      <c r="G48" s="19"/>
      <c r="H48" s="25">
        <f>Tabella3[[#This Row],[PESO Comunicazioni 
'[%']]]*Tabella3[[#This Row],[Copertura 
'[No = 0 ; SI = 1']]]</f>
        <v>0</v>
      </c>
    </row>
    <row r="49" spans="1:8" x14ac:dyDescent="0.3">
      <c r="A49" s="7" t="s">
        <v>203</v>
      </c>
      <c r="B49" s="23" t="s">
        <v>4</v>
      </c>
      <c r="C49" s="7" t="s">
        <v>183</v>
      </c>
      <c r="D49" s="7" t="s">
        <v>184</v>
      </c>
      <c r="E49" s="24">
        <v>152.82356156924908</v>
      </c>
      <c r="F49" s="25">
        <f>Tabella3[[#This Row],[Comunicazioni
'[N']]]/951053</f>
        <v>1.6068879607051247E-4</v>
      </c>
      <c r="G49" s="19"/>
      <c r="H49" s="25">
        <f>Tabella3[[#This Row],[PESO Comunicazioni 
'[%']]]*Tabella3[[#This Row],[Copertura 
'[No = 0 ; SI = 1']]]</f>
        <v>0</v>
      </c>
    </row>
    <row r="50" spans="1:8" x14ac:dyDescent="0.3">
      <c r="A50" s="7" t="s">
        <v>202</v>
      </c>
      <c r="B50" s="23" t="s">
        <v>4</v>
      </c>
      <c r="C50" s="7" t="s">
        <v>183</v>
      </c>
      <c r="D50" s="7" t="s">
        <v>184</v>
      </c>
      <c r="E50" s="24">
        <v>622.85532812709266</v>
      </c>
      <c r="F50" s="25">
        <f>Tabella3[[#This Row],[Comunicazioni
'[N']]]/951053</f>
        <v>6.5491127006285944E-4</v>
      </c>
      <c r="G50" s="19"/>
      <c r="H50" s="25">
        <f>Tabella3[[#This Row],[PESO Comunicazioni 
'[%']]]*Tabella3[[#This Row],[Copertura 
'[No = 0 ; SI = 1']]]</f>
        <v>0</v>
      </c>
    </row>
    <row r="51" spans="1:8" x14ac:dyDescent="0.3">
      <c r="A51" s="7" t="s">
        <v>201</v>
      </c>
      <c r="B51" s="23" t="s">
        <v>4</v>
      </c>
      <c r="C51" s="7" t="s">
        <v>183</v>
      </c>
      <c r="D51" s="7" t="s">
        <v>184</v>
      </c>
      <c r="E51" s="24">
        <v>233.20366690890251</v>
      </c>
      <c r="F51" s="25">
        <f>Tabella3[[#This Row],[Comunicazioni
'[N']]]/951053</f>
        <v>2.4520575289589805E-4</v>
      </c>
      <c r="G51" s="19"/>
      <c r="H51" s="25">
        <f>Tabella3[[#This Row],[PESO Comunicazioni 
'[%']]]*Tabella3[[#This Row],[Copertura 
'[No = 0 ; SI = 1']]]</f>
        <v>0</v>
      </c>
    </row>
    <row r="52" spans="1:8" x14ac:dyDescent="0.3">
      <c r="A52" s="7" t="s">
        <v>200</v>
      </c>
      <c r="B52" s="23" t="s">
        <v>4</v>
      </c>
      <c r="C52" s="7" t="s">
        <v>183</v>
      </c>
      <c r="D52" s="7" t="s">
        <v>184</v>
      </c>
      <c r="E52" s="24">
        <v>275.33339407524829</v>
      </c>
      <c r="F52" s="25">
        <f>Tabella3[[#This Row],[Comunicazioni
'[N']]]/951053</f>
        <v>2.8950373330955087E-4</v>
      </c>
      <c r="G52" s="19"/>
      <c r="H52" s="25">
        <f>Tabella3[[#This Row],[PESO Comunicazioni 
'[%']]]*Tabella3[[#This Row],[Copertura 
'[No = 0 ; SI = 1']]]</f>
        <v>0</v>
      </c>
    </row>
    <row r="53" spans="1:8" x14ac:dyDescent="0.3">
      <c r="A53" s="7" t="s">
        <v>199</v>
      </c>
      <c r="B53" s="23" t="s">
        <v>4</v>
      </c>
      <c r="C53" s="7" t="s">
        <v>183</v>
      </c>
      <c r="D53" s="7" t="s">
        <v>184</v>
      </c>
      <c r="E53" s="24">
        <v>2113.8978657632952</v>
      </c>
      <c r="F53" s="25">
        <f>Tabella3[[#This Row],[Comunicazioni
'[N']]]/951053</f>
        <v>2.2226919695992708E-3</v>
      </c>
      <c r="G53" s="19"/>
      <c r="H53" s="25">
        <f>Tabella3[[#This Row],[PESO Comunicazioni 
'[%']]]*Tabella3[[#This Row],[Copertura 
'[No = 0 ; SI = 1']]]</f>
        <v>0</v>
      </c>
    </row>
    <row r="54" spans="1:8" x14ac:dyDescent="0.3">
      <c r="A54" s="7" t="s">
        <v>198</v>
      </c>
      <c r="B54" s="23" t="s">
        <v>4</v>
      </c>
      <c r="C54" s="7" t="s">
        <v>183</v>
      </c>
      <c r="D54" s="7" t="s">
        <v>184</v>
      </c>
      <c r="E54" s="24">
        <v>747.81012955591814</v>
      </c>
      <c r="F54" s="25">
        <f>Tabella3[[#This Row],[Comunicazioni
'[N']]]/951053</f>
        <v>7.8629700926858767E-4</v>
      </c>
      <c r="G54" s="19"/>
      <c r="H54" s="25">
        <f>Tabella3[[#This Row],[PESO Comunicazioni 
'[%']]]*Tabella3[[#This Row],[Copertura 
'[No = 0 ; SI = 1']]]</f>
        <v>0</v>
      </c>
    </row>
    <row r="55" spans="1:8" x14ac:dyDescent="0.3">
      <c r="A55" s="7" t="s">
        <v>197</v>
      </c>
      <c r="B55" s="23" t="s">
        <v>4</v>
      </c>
      <c r="C55" s="7" t="s">
        <v>183</v>
      </c>
      <c r="D55" s="7" t="s">
        <v>184</v>
      </c>
      <c r="E55" s="24">
        <v>784.37272409924503</v>
      </c>
      <c r="F55" s="25">
        <f>Tabella3[[#This Row],[Comunicazioni
'[N']]]/951053</f>
        <v>8.2474133838939055E-4</v>
      </c>
      <c r="G55" s="19"/>
      <c r="H55" s="25">
        <f>Tabella3[[#This Row],[PESO Comunicazioni 
'[%']]]*Tabella3[[#This Row],[Copertura 
'[No = 0 ; SI = 1']]]</f>
        <v>0</v>
      </c>
    </row>
    <row r="56" spans="1:8" x14ac:dyDescent="0.3">
      <c r="A56" s="7" t="s">
        <v>196</v>
      </c>
      <c r="B56" s="23" t="s">
        <v>4</v>
      </c>
      <c r="C56" s="7" t="s">
        <v>183</v>
      </c>
      <c r="D56" s="7" t="s">
        <v>184</v>
      </c>
      <c r="E56" s="24">
        <v>465.91111555088162</v>
      </c>
      <c r="F56" s="25">
        <f>Tabella3[[#This Row],[Comunicazioni
'[N']]]/951053</f>
        <v>4.8988974910008337E-4</v>
      </c>
      <c r="G56" s="19"/>
      <c r="H56" s="25">
        <f>Tabella3[[#This Row],[PESO Comunicazioni 
'[%']]]*Tabella3[[#This Row],[Copertura 
'[No = 0 ; SI = 1']]]</f>
        <v>0</v>
      </c>
    </row>
    <row r="57" spans="1:8" x14ac:dyDescent="0.3">
      <c r="A57" s="7" t="s">
        <v>195</v>
      </c>
      <c r="B57" s="23" t="s">
        <v>4</v>
      </c>
      <c r="C57" s="7" t="s">
        <v>183</v>
      </c>
      <c r="D57" s="7" t="s">
        <v>184</v>
      </c>
      <c r="E57" s="24">
        <v>139.13426524603767</v>
      </c>
      <c r="F57" s="25">
        <f>Tabella3[[#This Row],[Comunicazioni
'[N']]]/951053</f>
        <v>1.462949648926376E-4</v>
      </c>
      <c r="G57" s="19"/>
      <c r="H57" s="25">
        <f>Tabella3[[#This Row],[PESO Comunicazioni 
'[%']]]*Tabella3[[#This Row],[Copertura 
'[No = 0 ; SI = 1']]]</f>
        <v>0</v>
      </c>
    </row>
    <row r="58" spans="1:8" x14ac:dyDescent="0.3">
      <c r="A58" s="7" t="s">
        <v>194</v>
      </c>
      <c r="B58" s="23" t="s">
        <v>4</v>
      </c>
      <c r="C58" s="7" t="s">
        <v>183</v>
      </c>
      <c r="D58" s="7" t="s">
        <v>184</v>
      </c>
      <c r="E58" s="24">
        <v>1696.9882629056442</v>
      </c>
      <c r="F58" s="25">
        <f>Tabella3[[#This Row],[Comunicazioni
'[N']]]/951053</f>
        <v>1.7843256505217313E-3</v>
      </c>
      <c r="G58" s="19"/>
      <c r="H58" s="25">
        <f>Tabella3[[#This Row],[PESO Comunicazioni 
'[%']]]*Tabella3[[#This Row],[Copertura 
'[No = 0 ; SI = 1']]]</f>
        <v>0</v>
      </c>
    </row>
    <row r="59" spans="1:8" x14ac:dyDescent="0.3">
      <c r="A59" s="7" t="s">
        <v>193</v>
      </c>
      <c r="B59" s="23" t="s">
        <v>4</v>
      </c>
      <c r="C59" s="7" t="s">
        <v>183</v>
      </c>
      <c r="D59" s="7" t="s">
        <v>184</v>
      </c>
      <c r="E59" s="24">
        <v>381.2157684547476</v>
      </c>
      <c r="F59" s="25">
        <f>Tabella3[[#This Row],[Comunicazioni
'[N']]]/951053</f>
        <v>4.0083546180365092E-4</v>
      </c>
      <c r="G59" s="19"/>
      <c r="H59" s="25">
        <f>Tabella3[[#This Row],[PESO Comunicazioni 
'[%']]]*Tabella3[[#This Row],[Copertura 
'[No = 0 ; SI = 1']]]</f>
        <v>0</v>
      </c>
    </row>
    <row r="60" spans="1:8" x14ac:dyDescent="0.3">
      <c r="A60" s="7" t="s">
        <v>192</v>
      </c>
      <c r="B60" s="23" t="s">
        <v>4</v>
      </c>
      <c r="C60" s="7" t="s">
        <v>183</v>
      </c>
      <c r="D60" s="7" t="s">
        <v>184</v>
      </c>
      <c r="E60" s="24">
        <v>261.27155587853667</v>
      </c>
      <c r="F60" s="25">
        <f>Tabella3[[#This Row],[Comunicazioni
'[N']]]/951053</f>
        <v>2.7471818697647415E-4</v>
      </c>
      <c r="G60" s="19"/>
      <c r="H60" s="25">
        <f>Tabella3[[#This Row],[PESO Comunicazioni 
'[%']]]*Tabella3[[#This Row],[Copertura 
'[No = 0 ; SI = 1']]]</f>
        <v>0</v>
      </c>
    </row>
    <row r="61" spans="1:8" x14ac:dyDescent="0.3">
      <c r="A61" s="7" t="s">
        <v>191</v>
      </c>
      <c r="B61" s="23" t="s">
        <v>4</v>
      </c>
      <c r="C61" s="7" t="s">
        <v>183</v>
      </c>
      <c r="D61" s="7" t="s">
        <v>184</v>
      </c>
      <c r="E61" s="24">
        <v>224.95480142882548</v>
      </c>
      <c r="F61" s="25">
        <f>Tabella3[[#This Row],[Comunicazioni
'[N']]]/951053</f>
        <v>2.3653235038302331E-4</v>
      </c>
      <c r="G61" s="19"/>
      <c r="H61" s="25">
        <f>Tabella3[[#This Row],[PESO Comunicazioni 
'[%']]]*Tabella3[[#This Row],[Copertura 
'[No = 0 ; SI = 1']]]</f>
        <v>0</v>
      </c>
    </row>
    <row r="62" spans="1:8" x14ac:dyDescent="0.3">
      <c r="A62" s="7" t="s">
        <v>190</v>
      </c>
      <c r="B62" s="23" t="s">
        <v>4</v>
      </c>
      <c r="C62" s="7" t="s">
        <v>183</v>
      </c>
      <c r="D62" s="7" t="s">
        <v>184</v>
      </c>
      <c r="E62" s="24">
        <v>417.71955018782421</v>
      </c>
      <c r="F62" s="25">
        <f>Tabella3[[#This Row],[Comunicazioni
'[N']]]/951053</f>
        <v>4.3921795124753744E-4</v>
      </c>
      <c r="G62" s="19"/>
      <c r="H62" s="25">
        <f>Tabella3[[#This Row],[PESO Comunicazioni 
'[%']]]*Tabella3[[#This Row],[Copertura 
'[No = 0 ; SI = 1']]]</f>
        <v>0</v>
      </c>
    </row>
    <row r="63" spans="1:8" x14ac:dyDescent="0.3">
      <c r="A63" s="7" t="s">
        <v>189</v>
      </c>
      <c r="B63" s="23" t="s">
        <v>4</v>
      </c>
      <c r="C63" s="7" t="s">
        <v>183</v>
      </c>
      <c r="D63" s="7" t="s">
        <v>184</v>
      </c>
      <c r="E63" s="24">
        <v>2177.1542947095259</v>
      </c>
      <c r="F63" s="25">
        <f>Tabella3[[#This Row],[Comunicazioni
'[N']]]/951053</f>
        <v>2.2892039609880058E-3</v>
      </c>
      <c r="G63" s="19"/>
      <c r="H63" s="25">
        <f>Tabella3[[#This Row],[PESO Comunicazioni 
'[%']]]*Tabella3[[#This Row],[Copertura 
'[No = 0 ; SI = 1']]]</f>
        <v>0</v>
      </c>
    </row>
    <row r="64" spans="1:8" x14ac:dyDescent="0.3">
      <c r="A64" s="7" t="s">
        <v>188</v>
      </c>
      <c r="B64" s="23" t="s">
        <v>4</v>
      </c>
      <c r="C64" s="7" t="s">
        <v>183</v>
      </c>
      <c r="D64" s="7" t="s">
        <v>184</v>
      </c>
      <c r="E64" s="24">
        <v>347.4661466280553</v>
      </c>
      <c r="F64" s="25">
        <f>Tabella3[[#This Row],[Comunicazioni
'[N']]]/951053</f>
        <v>3.6534887816773123E-4</v>
      </c>
      <c r="G64" s="19"/>
      <c r="H64" s="25">
        <f>Tabella3[[#This Row],[PESO Comunicazioni 
'[%']]]*Tabella3[[#This Row],[Copertura 
'[No = 0 ; SI = 1']]]</f>
        <v>0</v>
      </c>
    </row>
    <row r="65" spans="1:8" x14ac:dyDescent="0.3">
      <c r="A65" s="7" t="s">
        <v>187</v>
      </c>
      <c r="B65" s="23" t="s">
        <v>4</v>
      </c>
      <c r="C65" s="7" t="s">
        <v>183</v>
      </c>
      <c r="D65" s="7" t="s">
        <v>184</v>
      </c>
      <c r="E65" s="24">
        <v>576.48429894682295</v>
      </c>
      <c r="F65" s="25">
        <f>Tabella3[[#This Row],[Comunicazioni
'[N']]]/951053</f>
        <v>6.0615370431177124E-4</v>
      </c>
      <c r="G65" s="19"/>
      <c r="H65" s="25">
        <f>Tabella3[[#This Row],[PESO Comunicazioni 
'[%']]]*Tabella3[[#This Row],[Copertura 
'[No = 0 ; SI = 1']]]</f>
        <v>0</v>
      </c>
    </row>
    <row r="66" spans="1:8" x14ac:dyDescent="0.3">
      <c r="A66" s="7" t="s">
        <v>186</v>
      </c>
      <c r="B66" s="23" t="s">
        <v>4</v>
      </c>
      <c r="C66" s="7" t="s">
        <v>183</v>
      </c>
      <c r="D66" s="7" t="s">
        <v>184</v>
      </c>
      <c r="E66" s="24">
        <v>1474.6654576830106</v>
      </c>
      <c r="F66" s="25">
        <f>Tabella3[[#This Row],[Comunicazioni
'[N']]]/951053</f>
        <v>1.5505607549558338E-3</v>
      </c>
      <c r="G66" s="19"/>
      <c r="H66" s="25">
        <f>Tabella3[[#This Row],[PESO Comunicazioni 
'[%']]]*Tabella3[[#This Row],[Copertura 
'[No = 0 ; SI = 1']]]</f>
        <v>0</v>
      </c>
    </row>
    <row r="67" spans="1:8" x14ac:dyDescent="0.3">
      <c r="A67" s="7" t="s">
        <v>185</v>
      </c>
      <c r="B67" s="23" t="s">
        <v>4</v>
      </c>
      <c r="C67" s="7" t="s">
        <v>183</v>
      </c>
      <c r="D67" s="7" t="s">
        <v>184</v>
      </c>
      <c r="E67" s="24">
        <v>212.76474875899876</v>
      </c>
      <c r="F67" s="25">
        <f>Tabella3[[#This Row],[Comunicazioni
'[N']]]/951053</f>
        <v>2.2371492309997316E-4</v>
      </c>
      <c r="G67" s="19"/>
      <c r="H67" s="25">
        <f>Tabella3[[#This Row],[PESO Comunicazioni 
'[%']]]*Tabella3[[#This Row],[Copertura 
'[No = 0 ; SI = 1']]]</f>
        <v>0</v>
      </c>
    </row>
    <row r="68" spans="1:8" x14ac:dyDescent="0.3">
      <c r="A68" s="7" t="s">
        <v>182</v>
      </c>
      <c r="B68" s="23" t="s">
        <v>4</v>
      </c>
      <c r="C68" s="7" t="s">
        <v>183</v>
      </c>
      <c r="D68" s="7" t="s">
        <v>184</v>
      </c>
      <c r="E68" s="24">
        <v>1012.0153091580512</v>
      </c>
      <c r="F68" s="25">
        <f>Tabella3[[#This Row],[Comunicazioni
'[N']]]/951053</f>
        <v>1.0640998021751167E-3</v>
      </c>
      <c r="G68" s="19"/>
      <c r="H68" s="25">
        <f>Tabella3[[#This Row],[PESO Comunicazioni 
'[%']]]*Tabella3[[#This Row],[Copertura 
'[No = 0 ; SI = 1']]]</f>
        <v>0</v>
      </c>
    </row>
    <row r="69" spans="1:8" x14ac:dyDescent="0.3">
      <c r="A69" s="7" t="s">
        <v>587</v>
      </c>
      <c r="B69" s="23" t="s">
        <v>4</v>
      </c>
      <c r="C69" s="7" t="s">
        <v>217</v>
      </c>
      <c r="D69" s="7" t="s">
        <v>352</v>
      </c>
      <c r="E69" s="24">
        <v>28.126701779884471</v>
      </c>
      <c r="F69" s="25">
        <f>Tabella3[[#This Row],[Comunicazioni
'[N']]]/951053</f>
        <v>2.9574273757492453E-5</v>
      </c>
      <c r="G69" s="19"/>
      <c r="H69" s="25">
        <f>Tabella3[[#This Row],[PESO Comunicazioni 
'[%']]]*Tabella3[[#This Row],[Copertura 
'[No = 0 ; SI = 1']]]</f>
        <v>0</v>
      </c>
    </row>
    <row r="70" spans="1:8" x14ac:dyDescent="0.3">
      <c r="A70" s="7" t="s">
        <v>586</v>
      </c>
      <c r="B70" s="23" t="s">
        <v>4</v>
      </c>
      <c r="C70" s="7" t="s">
        <v>217</v>
      </c>
      <c r="D70" s="7" t="s">
        <v>352</v>
      </c>
      <c r="E70" s="24">
        <v>25.251890866538304</v>
      </c>
      <c r="F70" s="25">
        <f>Tabella3[[#This Row],[Comunicazioni
'[N']]]/951053</f>
        <v>2.6551507504353914E-5</v>
      </c>
      <c r="G70" s="19"/>
      <c r="H70" s="25">
        <f>Tabella3[[#This Row],[PESO Comunicazioni 
'[%']]]*Tabella3[[#This Row],[Copertura 
'[No = 0 ; SI = 1']]]</f>
        <v>0</v>
      </c>
    </row>
    <row r="71" spans="1:8" x14ac:dyDescent="0.3">
      <c r="A71" s="7" t="s">
        <v>585</v>
      </c>
      <c r="B71" s="23" t="s">
        <v>4</v>
      </c>
      <c r="C71" s="7" t="s">
        <v>217</v>
      </c>
      <c r="D71" s="7" t="s">
        <v>381</v>
      </c>
      <c r="E71" s="24">
        <v>27.377079953192137</v>
      </c>
      <c r="F71" s="25">
        <f>Tabella3[[#This Row],[Comunicazioni
'[N']]]/951053</f>
        <v>2.8786071810080128E-5</v>
      </c>
      <c r="G71" s="19"/>
      <c r="H71" s="25">
        <f>Tabella3[[#This Row],[PESO Comunicazioni 
'[%']]]*Tabella3[[#This Row],[Copertura 
'[No = 0 ; SI = 1']]]</f>
        <v>0</v>
      </c>
    </row>
    <row r="72" spans="1:8" x14ac:dyDescent="0.3">
      <c r="A72" s="7" t="s">
        <v>578</v>
      </c>
      <c r="B72" s="23" t="s">
        <v>4</v>
      </c>
      <c r="C72" s="7" t="s">
        <v>217</v>
      </c>
      <c r="D72" s="7" t="s">
        <v>218</v>
      </c>
      <c r="E72" s="24">
        <v>83.701397869056535</v>
      </c>
      <c r="F72" s="25">
        <f>Tabella3[[#This Row],[Comunicazioni
'[N']]]/951053</f>
        <v>8.8009183367337607E-5</v>
      </c>
      <c r="G72" s="19"/>
      <c r="H72" s="25">
        <f>Tabella3[[#This Row],[PESO Comunicazioni 
'[%']]]*Tabella3[[#This Row],[Copertura 
'[No = 0 ; SI = 1']]]</f>
        <v>0</v>
      </c>
    </row>
    <row r="73" spans="1:8" x14ac:dyDescent="0.3">
      <c r="A73" s="7" t="s">
        <v>577</v>
      </c>
      <c r="B73" s="23" t="s">
        <v>4</v>
      </c>
      <c r="C73" s="7" t="s">
        <v>217</v>
      </c>
      <c r="D73" s="7" t="s">
        <v>218</v>
      </c>
      <c r="E73" s="24">
        <v>1032.4360749891871</v>
      </c>
      <c r="F73" s="25">
        <f>Tabella3[[#This Row],[Comunicazioni
'[N']]]/951053</f>
        <v>1.0855715454230069E-3</v>
      </c>
      <c r="G73" s="19"/>
      <c r="H73" s="25">
        <f>Tabella3[[#This Row],[PESO Comunicazioni 
'[%']]]*Tabella3[[#This Row],[Copertura 
'[No = 0 ; SI = 1']]]</f>
        <v>0</v>
      </c>
    </row>
    <row r="74" spans="1:8" x14ac:dyDescent="0.3">
      <c r="A74" s="7" t="s">
        <v>508</v>
      </c>
      <c r="B74" s="23" t="s">
        <v>4</v>
      </c>
      <c r="C74" s="7" t="s">
        <v>217</v>
      </c>
      <c r="D74" s="7" t="s">
        <v>430</v>
      </c>
      <c r="E74" s="24">
        <v>744.48732433328428</v>
      </c>
      <c r="F74" s="25">
        <f>Tabella3[[#This Row],[Comunicazioni
'[N']]]/951053</f>
        <v>7.8280319218096601E-4</v>
      </c>
      <c r="G74" s="19"/>
      <c r="H74" s="25">
        <f>Tabella3[[#This Row],[PESO Comunicazioni 
'[%']]]*Tabella3[[#This Row],[Copertura 
'[No = 0 ; SI = 1']]]</f>
        <v>0</v>
      </c>
    </row>
    <row r="75" spans="1:8" x14ac:dyDescent="0.3">
      <c r="A75" s="7" t="s">
        <v>507</v>
      </c>
      <c r="B75" s="23" t="s">
        <v>4</v>
      </c>
      <c r="C75" s="7" t="s">
        <v>217</v>
      </c>
      <c r="D75" s="7" t="s">
        <v>430</v>
      </c>
      <c r="E75" s="24">
        <v>3237.4666933052895</v>
      </c>
      <c r="F75" s="25">
        <f>Tabella3[[#This Row],[Comunicazioni
'[N']]]/951053</f>
        <v>3.4040865160041445E-3</v>
      </c>
      <c r="G75" s="19"/>
      <c r="H75" s="25">
        <f>Tabella3[[#This Row],[PESO Comunicazioni 
'[%']]]*Tabella3[[#This Row],[Copertura 
'[No = 0 ; SI = 1']]]</f>
        <v>0</v>
      </c>
    </row>
    <row r="76" spans="1:8" x14ac:dyDescent="0.3">
      <c r="A76" s="7" t="s">
        <v>506</v>
      </c>
      <c r="B76" s="23" t="s">
        <v>4</v>
      </c>
      <c r="C76" s="7" t="s">
        <v>217</v>
      </c>
      <c r="D76" s="7" t="s">
        <v>430</v>
      </c>
      <c r="E76" s="24">
        <v>1716.8027483155097</v>
      </c>
      <c r="F76" s="25">
        <f>Tabella3[[#This Row],[Comunicazioni
'[N']]]/951053</f>
        <v>1.8051599104524246E-3</v>
      </c>
      <c r="G76" s="19"/>
      <c r="H76" s="25">
        <f>Tabella3[[#This Row],[PESO Comunicazioni 
'[%']]]*Tabella3[[#This Row],[Copertura 
'[No = 0 ; SI = 1']]]</f>
        <v>0</v>
      </c>
    </row>
    <row r="77" spans="1:8" x14ac:dyDescent="0.3">
      <c r="A77" s="7" t="s">
        <v>505</v>
      </c>
      <c r="B77" s="23" t="s">
        <v>4</v>
      </c>
      <c r="C77" s="7" t="s">
        <v>217</v>
      </c>
      <c r="D77" s="7" t="s">
        <v>430</v>
      </c>
      <c r="E77" s="24">
        <v>1596.5372432098957</v>
      </c>
      <c r="F77" s="25">
        <f>Tabella3[[#This Row],[Comunicazioni
'[N']]]/951053</f>
        <v>1.6787048074186147E-3</v>
      </c>
      <c r="G77" s="19"/>
      <c r="H77" s="25">
        <f>Tabella3[[#This Row],[PESO Comunicazioni 
'[%']]]*Tabella3[[#This Row],[Copertura 
'[No = 0 ; SI = 1']]]</f>
        <v>0</v>
      </c>
    </row>
    <row r="78" spans="1:8" x14ac:dyDescent="0.3">
      <c r="A78" s="7" t="s">
        <v>504</v>
      </c>
      <c r="B78" s="23" t="s">
        <v>4</v>
      </c>
      <c r="C78" s="7" t="s">
        <v>217</v>
      </c>
      <c r="D78" s="7" t="s">
        <v>430</v>
      </c>
      <c r="E78" s="24">
        <v>1711.9943136785669</v>
      </c>
      <c r="F78" s="25">
        <f>Tabella3[[#This Row],[Comunicazioni
'[N']]]/951053</f>
        <v>1.8001040043810039E-3</v>
      </c>
      <c r="G78" s="19"/>
      <c r="H78" s="25">
        <f>Tabella3[[#This Row],[PESO Comunicazioni 
'[%']]]*Tabella3[[#This Row],[Copertura 
'[No = 0 ; SI = 1']]]</f>
        <v>0</v>
      </c>
    </row>
    <row r="79" spans="1:8" x14ac:dyDescent="0.3">
      <c r="A79" s="7" t="s">
        <v>503</v>
      </c>
      <c r="B79" s="23" t="s">
        <v>4</v>
      </c>
      <c r="C79" s="7" t="s">
        <v>217</v>
      </c>
      <c r="D79" s="7" t="s">
        <v>430</v>
      </c>
      <c r="E79" s="24">
        <v>6154.2577045264443</v>
      </c>
      <c r="F79" s="25">
        <f>Tabella3[[#This Row],[Comunicazioni
'[N']]]/951053</f>
        <v>6.4709934194271445E-3</v>
      </c>
      <c r="G79" s="19"/>
      <c r="H79" s="25">
        <f>Tabella3[[#This Row],[PESO Comunicazioni 
'[%']]]*Tabella3[[#This Row],[Copertura 
'[No = 0 ; SI = 1']]]</f>
        <v>0</v>
      </c>
    </row>
    <row r="80" spans="1:8" x14ac:dyDescent="0.3">
      <c r="A80" s="7" t="s">
        <v>502</v>
      </c>
      <c r="B80" s="23" t="s">
        <v>4</v>
      </c>
      <c r="C80" s="7" t="s">
        <v>217</v>
      </c>
      <c r="D80" s="7" t="s">
        <v>430</v>
      </c>
      <c r="E80" s="24">
        <v>2213.273433023257</v>
      </c>
      <c r="F80" s="25">
        <f>Tabella3[[#This Row],[Comunicazioni
'[N']]]/951053</f>
        <v>2.327182010911334E-3</v>
      </c>
      <c r="G80" s="19"/>
      <c r="H80" s="25">
        <f>Tabella3[[#This Row],[PESO Comunicazioni 
'[%']]]*Tabella3[[#This Row],[Copertura 
'[No = 0 ; SI = 1']]]</f>
        <v>0</v>
      </c>
    </row>
    <row r="81" spans="1:8" x14ac:dyDescent="0.3">
      <c r="A81" s="7" t="s">
        <v>501</v>
      </c>
      <c r="B81" s="23" t="s">
        <v>4</v>
      </c>
      <c r="C81" s="7" t="s">
        <v>217</v>
      </c>
      <c r="D81" s="7" t="s">
        <v>430</v>
      </c>
      <c r="E81" s="24">
        <v>1223.2038491346473</v>
      </c>
      <c r="F81" s="25">
        <f>Tabella3[[#This Row],[Comunicazioni
'[N']]]/951053</f>
        <v>1.2861573951553145E-3</v>
      </c>
      <c r="G81" s="19"/>
      <c r="H81" s="25">
        <f>Tabella3[[#This Row],[PESO Comunicazioni 
'[%']]]*Tabella3[[#This Row],[Copertura 
'[No = 0 ; SI = 1']]]</f>
        <v>0</v>
      </c>
    </row>
    <row r="82" spans="1:8" x14ac:dyDescent="0.3">
      <c r="A82" s="7" t="s">
        <v>500</v>
      </c>
      <c r="B82" s="23" t="s">
        <v>4</v>
      </c>
      <c r="C82" s="7" t="s">
        <v>217</v>
      </c>
      <c r="D82" s="7" t="s">
        <v>430</v>
      </c>
      <c r="E82" s="24">
        <v>4720.9284840793971</v>
      </c>
      <c r="F82" s="25">
        <f>Tabella3[[#This Row],[Comunicazioni
'[N']]]/951053</f>
        <v>4.9638963171131333E-3</v>
      </c>
      <c r="G82" s="19"/>
      <c r="H82" s="25">
        <f>Tabella3[[#This Row],[PESO Comunicazioni 
'[%']]]*Tabella3[[#This Row],[Copertura 
'[No = 0 ; SI = 1']]]</f>
        <v>0</v>
      </c>
    </row>
    <row r="83" spans="1:8" x14ac:dyDescent="0.3">
      <c r="A83" s="7" t="s">
        <v>499</v>
      </c>
      <c r="B83" s="23" t="s">
        <v>4</v>
      </c>
      <c r="C83" s="7" t="s">
        <v>217</v>
      </c>
      <c r="D83" s="7" t="s">
        <v>430</v>
      </c>
      <c r="E83" s="24">
        <v>885.06202042245638</v>
      </c>
      <c r="F83" s="25">
        <f>Tabella3[[#This Row],[Comunicazioni
'[N']]]/951053</f>
        <v>9.3061272129151202E-4</v>
      </c>
      <c r="G83" s="19"/>
      <c r="H83" s="25">
        <f>Tabella3[[#This Row],[PESO Comunicazioni 
'[%']]]*Tabella3[[#This Row],[Copertura 
'[No = 0 ; SI = 1']]]</f>
        <v>0</v>
      </c>
    </row>
    <row r="84" spans="1:8" x14ac:dyDescent="0.3">
      <c r="A84" s="7" t="s">
        <v>498</v>
      </c>
      <c r="B84" s="23" t="s">
        <v>4</v>
      </c>
      <c r="C84" s="7" t="s">
        <v>217</v>
      </c>
      <c r="D84" s="7" t="s">
        <v>430</v>
      </c>
      <c r="E84" s="24">
        <v>2491.0457452484088</v>
      </c>
      <c r="F84" s="25">
        <f>Tabella3[[#This Row],[Comunicazioni
'[N']]]/951053</f>
        <v>2.6192501840048964E-3</v>
      </c>
      <c r="G84" s="19"/>
      <c r="H84" s="25">
        <f>Tabella3[[#This Row],[PESO Comunicazioni 
'[%']]]*Tabella3[[#This Row],[Copertura 
'[No = 0 ; SI = 1']]]</f>
        <v>0</v>
      </c>
    </row>
    <row r="85" spans="1:8" x14ac:dyDescent="0.3">
      <c r="A85" s="7" t="s">
        <v>497</v>
      </c>
      <c r="B85" s="23" t="s">
        <v>4</v>
      </c>
      <c r="C85" s="7" t="s">
        <v>217</v>
      </c>
      <c r="D85" s="7" t="s">
        <v>430</v>
      </c>
      <c r="E85" s="24">
        <v>1775.8057737019708</v>
      </c>
      <c r="F85" s="25">
        <f>Tabella3[[#This Row],[Comunicazioni
'[N']]]/951053</f>
        <v>1.8671995921383674E-3</v>
      </c>
      <c r="G85" s="19"/>
      <c r="H85" s="25">
        <f>Tabella3[[#This Row],[PESO Comunicazioni 
'[%']]]*Tabella3[[#This Row],[Copertura 
'[No = 0 ; SI = 1']]]</f>
        <v>0</v>
      </c>
    </row>
    <row r="86" spans="1:8" x14ac:dyDescent="0.3">
      <c r="A86" s="7" t="s">
        <v>496</v>
      </c>
      <c r="B86" s="23" t="s">
        <v>4</v>
      </c>
      <c r="C86" s="7" t="s">
        <v>217</v>
      </c>
      <c r="D86" s="7" t="s">
        <v>430</v>
      </c>
      <c r="E86" s="24">
        <v>1506.3441651536075</v>
      </c>
      <c r="F86" s="25">
        <f>Tabella3[[#This Row],[Comunicazioni
'[N']]]/951053</f>
        <v>1.583869842325935E-3</v>
      </c>
      <c r="G86" s="19"/>
      <c r="H86" s="25">
        <f>Tabella3[[#This Row],[PESO Comunicazioni 
'[%']]]*Tabella3[[#This Row],[Copertura 
'[No = 0 ; SI = 1']]]</f>
        <v>0</v>
      </c>
    </row>
    <row r="87" spans="1:8" x14ac:dyDescent="0.3">
      <c r="A87" s="7" t="s">
        <v>495</v>
      </c>
      <c r="B87" s="23" t="s">
        <v>4</v>
      </c>
      <c r="C87" s="7" t="s">
        <v>217</v>
      </c>
      <c r="D87" s="7" t="s">
        <v>430</v>
      </c>
      <c r="E87" s="24">
        <v>669.73013904043876</v>
      </c>
      <c r="F87" s="25">
        <f>Tabella3[[#This Row],[Comunicazioni
'[N']]]/951053</f>
        <v>7.0419854523400775E-4</v>
      </c>
      <c r="G87" s="19"/>
      <c r="H87" s="25">
        <f>Tabella3[[#This Row],[PESO Comunicazioni 
'[%']]]*Tabella3[[#This Row],[Copertura 
'[No = 0 ; SI = 1']]]</f>
        <v>0</v>
      </c>
    </row>
    <row r="88" spans="1:8" x14ac:dyDescent="0.3">
      <c r="A88" s="7" t="s">
        <v>494</v>
      </c>
      <c r="B88" s="23" t="s">
        <v>4</v>
      </c>
      <c r="C88" s="7" t="s">
        <v>217</v>
      </c>
      <c r="D88" s="7" t="s">
        <v>430</v>
      </c>
      <c r="E88" s="24">
        <v>1743.6881480814702</v>
      </c>
      <c r="F88" s="25">
        <f>Tabella3[[#This Row],[Comunicazioni
'[N']]]/951053</f>
        <v>1.8334289972078005E-3</v>
      </c>
      <c r="G88" s="19"/>
      <c r="H88" s="25">
        <f>Tabella3[[#This Row],[PESO Comunicazioni 
'[%']]]*Tabella3[[#This Row],[Copertura 
'[No = 0 ; SI = 1']]]</f>
        <v>0</v>
      </c>
    </row>
    <row r="89" spans="1:8" x14ac:dyDescent="0.3">
      <c r="A89" s="7" t="s">
        <v>493</v>
      </c>
      <c r="B89" s="23" t="s">
        <v>4</v>
      </c>
      <c r="C89" s="7" t="s">
        <v>217</v>
      </c>
      <c r="D89" s="7" t="s">
        <v>430</v>
      </c>
      <c r="E89" s="24">
        <v>1398.4135668164722</v>
      </c>
      <c r="F89" s="25">
        <f>Tabella3[[#This Row],[Comunicazioni
'[N']]]/951053</f>
        <v>1.4703844757510594E-3</v>
      </c>
      <c r="G89" s="19"/>
      <c r="H89" s="25">
        <f>Tabella3[[#This Row],[PESO Comunicazioni 
'[%']]]*Tabella3[[#This Row],[Copertura 
'[No = 0 ; SI = 1']]]</f>
        <v>0</v>
      </c>
    </row>
    <row r="90" spans="1:8" x14ac:dyDescent="0.3">
      <c r="A90" s="7" t="s">
        <v>492</v>
      </c>
      <c r="B90" s="23" t="s">
        <v>4</v>
      </c>
      <c r="C90" s="7" t="s">
        <v>217</v>
      </c>
      <c r="D90" s="7" t="s">
        <v>430</v>
      </c>
      <c r="E90" s="24">
        <v>450.52798482476692</v>
      </c>
      <c r="F90" s="25">
        <f>Tabella3[[#This Row],[Comunicazioni
'[N']]]/951053</f>
        <v>4.7371490844860055E-4</v>
      </c>
      <c r="G90" s="19"/>
      <c r="H90" s="25">
        <f>Tabella3[[#This Row],[PESO Comunicazioni 
'[%']]]*Tabella3[[#This Row],[Copertura 
'[No = 0 ; SI = 1']]]</f>
        <v>0</v>
      </c>
    </row>
    <row r="91" spans="1:8" x14ac:dyDescent="0.3">
      <c r="A91" s="7" t="s">
        <v>491</v>
      </c>
      <c r="B91" s="23" t="s">
        <v>4</v>
      </c>
      <c r="C91" s="7" t="s">
        <v>217</v>
      </c>
      <c r="D91" s="7" t="s">
        <v>430</v>
      </c>
      <c r="E91" s="24">
        <v>337.61856419286073</v>
      </c>
      <c r="F91" s="25">
        <f>Tabella3[[#This Row],[Comunicazioni
'[N']]]/951053</f>
        <v>3.5499447895423361E-4</v>
      </c>
      <c r="G91" s="19"/>
      <c r="H91" s="25">
        <f>Tabella3[[#This Row],[PESO Comunicazioni 
'[%']]]*Tabella3[[#This Row],[Copertura 
'[No = 0 ; SI = 1']]]</f>
        <v>0</v>
      </c>
    </row>
    <row r="92" spans="1:8" x14ac:dyDescent="0.3">
      <c r="A92" s="7" t="s">
        <v>490</v>
      </c>
      <c r="B92" s="23" t="s">
        <v>4</v>
      </c>
      <c r="C92" s="7" t="s">
        <v>217</v>
      </c>
      <c r="D92" s="7" t="s">
        <v>430</v>
      </c>
      <c r="E92" s="24">
        <v>101.82961234217164</v>
      </c>
      <c r="F92" s="25">
        <f>Tabella3[[#This Row],[Comunicazioni
'[N']]]/951053</f>
        <v>1.0707038655277008E-4</v>
      </c>
      <c r="G92" s="19"/>
      <c r="H92" s="25">
        <f>Tabella3[[#This Row],[PESO Comunicazioni 
'[%']]]*Tabella3[[#This Row],[Copertura 
'[No = 0 ; SI = 1']]]</f>
        <v>0</v>
      </c>
    </row>
    <row r="93" spans="1:8" x14ac:dyDescent="0.3">
      <c r="A93" s="7" t="s">
        <v>489</v>
      </c>
      <c r="B93" s="23" t="s">
        <v>4</v>
      </c>
      <c r="C93" s="7" t="s">
        <v>217</v>
      </c>
      <c r="D93" s="7" t="s">
        <v>430</v>
      </c>
      <c r="E93" s="24">
        <v>72.012101545845141</v>
      </c>
      <c r="F93" s="25">
        <f>Tabella3[[#This Row],[Comunicazioni
'[N']]]/951053</f>
        <v>7.571828441300867E-5</v>
      </c>
      <c r="G93" s="19"/>
      <c r="H93" s="25">
        <f>Tabella3[[#This Row],[PESO Comunicazioni 
'[%']]]*Tabella3[[#This Row],[Copertura 
'[No = 0 ; SI = 1']]]</f>
        <v>0</v>
      </c>
    </row>
    <row r="94" spans="1:8" x14ac:dyDescent="0.3">
      <c r="A94" s="7" t="s">
        <v>488</v>
      </c>
      <c r="B94" s="23" t="s">
        <v>4</v>
      </c>
      <c r="C94" s="7" t="s">
        <v>217</v>
      </c>
      <c r="D94" s="7" t="s">
        <v>430</v>
      </c>
      <c r="E94" s="24">
        <v>43.319779836172472</v>
      </c>
      <c r="F94" s="25">
        <f>Tabella3[[#This Row],[Comunicazioni
'[N']]]/951053</f>
        <v>4.5549280467200537E-5</v>
      </c>
      <c r="G94" s="19"/>
      <c r="H94" s="25">
        <f>Tabella3[[#This Row],[PESO Comunicazioni 
'[%']]]*Tabella3[[#This Row],[Copertura 
'[No = 0 ; SI = 1']]]</f>
        <v>0</v>
      </c>
    </row>
    <row r="95" spans="1:8" x14ac:dyDescent="0.3">
      <c r="A95" s="7" t="s">
        <v>487</v>
      </c>
      <c r="B95" s="23" t="s">
        <v>4</v>
      </c>
      <c r="C95" s="7" t="s">
        <v>217</v>
      </c>
      <c r="D95" s="7" t="s">
        <v>430</v>
      </c>
      <c r="E95" s="24">
        <v>58.822048876018435</v>
      </c>
      <c r="F95" s="25">
        <f>Tabella3[[#This Row],[Comunicazioni
'[N']]]/951053</f>
        <v>6.184939101818556E-5</v>
      </c>
      <c r="G95" s="19"/>
      <c r="H95" s="25">
        <f>Tabella3[[#This Row],[PESO Comunicazioni 
'[%']]]*Tabella3[[#This Row],[Copertura 
'[No = 0 ; SI = 1']]]</f>
        <v>0</v>
      </c>
    </row>
    <row r="96" spans="1:8" x14ac:dyDescent="0.3">
      <c r="A96" s="7" t="s">
        <v>486</v>
      </c>
      <c r="B96" s="23" t="s">
        <v>4</v>
      </c>
      <c r="C96" s="7" t="s">
        <v>217</v>
      </c>
      <c r="D96" s="7" t="s">
        <v>430</v>
      </c>
      <c r="E96" s="24">
        <v>961.87499313909098</v>
      </c>
      <c r="F96" s="25">
        <f>Tabella3[[#This Row],[Comunicazioni
'[N']]]/951053</f>
        <v>1.0113789590475936E-3</v>
      </c>
      <c r="G96" s="19"/>
      <c r="H96" s="25">
        <f>Tabella3[[#This Row],[PESO Comunicazioni 
'[%']]]*Tabella3[[#This Row],[Copertura 
'[No = 0 ; SI = 1']]]</f>
        <v>0</v>
      </c>
    </row>
    <row r="97" spans="1:8" x14ac:dyDescent="0.3">
      <c r="A97" s="7" t="s">
        <v>485</v>
      </c>
      <c r="B97" s="23" t="s">
        <v>4</v>
      </c>
      <c r="C97" s="7" t="s">
        <v>217</v>
      </c>
      <c r="D97" s="7" t="s">
        <v>430</v>
      </c>
      <c r="E97" s="24">
        <v>776.92037393601026</v>
      </c>
      <c r="F97" s="25">
        <f>Tabella3[[#This Row],[Comunicazioni
'[N']]]/951053</f>
        <v>8.169054447396836E-4</v>
      </c>
      <c r="G97" s="19"/>
      <c r="H97" s="25">
        <f>Tabella3[[#This Row],[PESO Comunicazioni 
'[%']]]*Tabella3[[#This Row],[Copertura 
'[No = 0 ; SI = 1']]]</f>
        <v>0</v>
      </c>
    </row>
    <row r="98" spans="1:8" x14ac:dyDescent="0.3">
      <c r="A98" s="7" t="s">
        <v>484</v>
      </c>
      <c r="B98" s="23" t="s">
        <v>4</v>
      </c>
      <c r="C98" s="7" t="s">
        <v>217</v>
      </c>
      <c r="D98" s="7" t="s">
        <v>430</v>
      </c>
      <c r="E98" s="24">
        <v>234.03933002399671</v>
      </c>
      <c r="F98" s="25">
        <f>Tabella3[[#This Row],[Comunicazioni
'[N']]]/951053</f>
        <v>2.460844243422782E-4</v>
      </c>
      <c r="G98" s="19"/>
      <c r="H98" s="25">
        <f>Tabella3[[#This Row],[PESO Comunicazioni 
'[%']]]*Tabella3[[#This Row],[Copertura 
'[No = 0 ; SI = 1']]]</f>
        <v>0</v>
      </c>
    </row>
    <row r="99" spans="1:8" x14ac:dyDescent="0.3">
      <c r="A99" s="7" t="s">
        <v>483</v>
      </c>
      <c r="B99" s="23" t="s">
        <v>4</v>
      </c>
      <c r="C99" s="7" t="s">
        <v>217</v>
      </c>
      <c r="D99" s="7" t="s">
        <v>430</v>
      </c>
      <c r="E99" s="24">
        <v>82.013614239075778</v>
      </c>
      <c r="F99" s="25">
        <f>Tabella3[[#This Row],[Comunicazioni
'[N']]]/951053</f>
        <v>8.6234536076407712E-5</v>
      </c>
      <c r="G99" s="19"/>
      <c r="H99" s="25">
        <f>Tabella3[[#This Row],[PESO Comunicazioni 
'[%']]]*Tabella3[[#This Row],[Copertura 
'[No = 0 ; SI = 1']]]</f>
        <v>0</v>
      </c>
    </row>
    <row r="100" spans="1:8" x14ac:dyDescent="0.3">
      <c r="A100" s="7" t="s">
        <v>482</v>
      </c>
      <c r="B100" s="23" t="s">
        <v>4</v>
      </c>
      <c r="C100" s="7" t="s">
        <v>217</v>
      </c>
      <c r="D100" s="7" t="s">
        <v>430</v>
      </c>
      <c r="E100" s="24">
        <v>117.01966501199836</v>
      </c>
      <c r="F100" s="25">
        <f>Tabella3[[#This Row],[Comunicazioni
'[N']]]/951053</f>
        <v>1.230422121711391E-4</v>
      </c>
      <c r="G100" s="19"/>
      <c r="H100" s="25">
        <f>Tabella3[[#This Row],[PESO Comunicazioni 
'[%']]]*Tabella3[[#This Row],[Copertura 
'[No = 0 ; SI = 1']]]</f>
        <v>0</v>
      </c>
    </row>
    <row r="101" spans="1:8" x14ac:dyDescent="0.3">
      <c r="A101" s="7" t="s">
        <v>481</v>
      </c>
      <c r="B101" s="23" t="s">
        <v>4</v>
      </c>
      <c r="C101" s="7" t="s">
        <v>217</v>
      </c>
      <c r="D101" s="7" t="s">
        <v>430</v>
      </c>
      <c r="E101" s="24">
        <v>93.828099648941006</v>
      </c>
      <c r="F101" s="25">
        <f>Tabella3[[#This Row],[Comunicazioni
'[N']]]/951053</f>
        <v>9.865706711291695E-5</v>
      </c>
      <c r="G101" s="19"/>
      <c r="H101" s="25">
        <f>Tabella3[[#This Row],[PESO Comunicazioni 
'[%']]]*Tabella3[[#This Row],[Copertura 
'[No = 0 ; SI = 1']]]</f>
        <v>0</v>
      </c>
    </row>
    <row r="102" spans="1:8" x14ac:dyDescent="0.3">
      <c r="A102" s="7" t="s">
        <v>480</v>
      </c>
      <c r="B102" s="23" t="s">
        <v>4</v>
      </c>
      <c r="C102" s="7" t="s">
        <v>217</v>
      </c>
      <c r="D102" s="7" t="s">
        <v>430</v>
      </c>
      <c r="E102" s="24">
        <v>43.882374379499382</v>
      </c>
      <c r="F102" s="25">
        <f>Tabella3[[#This Row],[Comunicazioni
'[N']]]/951053</f>
        <v>4.614082956417716E-5</v>
      </c>
      <c r="G102" s="19"/>
      <c r="H102" s="25">
        <f>Tabella3[[#This Row],[PESO Comunicazioni 
'[%']]]*Tabella3[[#This Row],[Copertura 
'[No = 0 ; SI = 1']]]</f>
        <v>0</v>
      </c>
    </row>
    <row r="103" spans="1:8" x14ac:dyDescent="0.3">
      <c r="A103" s="7" t="s">
        <v>479</v>
      </c>
      <c r="B103" s="23" t="s">
        <v>4</v>
      </c>
      <c r="C103" s="7" t="s">
        <v>217</v>
      </c>
      <c r="D103" s="7" t="s">
        <v>430</v>
      </c>
      <c r="E103" s="24">
        <v>966.4360749891872</v>
      </c>
      <c r="F103" s="25">
        <f>Tabella3[[#This Row],[Comunicazioni
'[N']]]/951053</f>
        <v>1.0161747820459923E-3</v>
      </c>
      <c r="G103" s="19"/>
      <c r="H103" s="25">
        <f>Tabella3[[#This Row],[PESO Comunicazioni 
'[%']]]*Tabella3[[#This Row],[Copertura 
'[No = 0 ; SI = 1']]]</f>
        <v>0</v>
      </c>
    </row>
    <row r="104" spans="1:8" x14ac:dyDescent="0.3">
      <c r="A104" s="7" t="s">
        <v>478</v>
      </c>
      <c r="B104" s="23" t="s">
        <v>4</v>
      </c>
      <c r="C104" s="7" t="s">
        <v>217</v>
      </c>
      <c r="D104" s="7" t="s">
        <v>430</v>
      </c>
      <c r="E104" s="24">
        <v>122.52042135861369</v>
      </c>
      <c r="F104" s="25">
        <f>Tabella3[[#This Row],[Comunicazioni
'[N']]]/951053</f>
        <v>1.2882607105872511E-4</v>
      </c>
      <c r="G104" s="19"/>
      <c r="H104" s="25">
        <f>Tabella3[[#This Row],[PESO Comunicazioni 
'[%']]]*Tabella3[[#This Row],[Copertura 
'[No = 0 ; SI = 1']]]</f>
        <v>0</v>
      </c>
    </row>
    <row r="105" spans="1:8" x14ac:dyDescent="0.3">
      <c r="A105" s="7" t="s">
        <v>477</v>
      </c>
      <c r="B105" s="23" t="s">
        <v>4</v>
      </c>
      <c r="C105" s="7" t="s">
        <v>217</v>
      </c>
      <c r="D105" s="7" t="s">
        <v>430</v>
      </c>
      <c r="E105" s="24">
        <v>855.45440953369973</v>
      </c>
      <c r="F105" s="25">
        <f>Tabella3[[#This Row],[Comunicazioni
'[N']]]/951053</f>
        <v>8.9948132179142461E-4</v>
      </c>
      <c r="G105" s="19"/>
      <c r="H105" s="25">
        <f>Tabella3[[#This Row],[PESO Comunicazioni 
'[%']]]*Tabella3[[#This Row],[Copertura 
'[No = 0 ; SI = 1']]]</f>
        <v>0</v>
      </c>
    </row>
    <row r="106" spans="1:8" x14ac:dyDescent="0.3">
      <c r="A106" s="7" t="s">
        <v>476</v>
      </c>
      <c r="B106" s="23" t="s">
        <v>4</v>
      </c>
      <c r="C106" s="7" t="s">
        <v>217</v>
      </c>
      <c r="D106" s="7" t="s">
        <v>430</v>
      </c>
      <c r="E106" s="24">
        <v>335.79954070330359</v>
      </c>
      <c r="F106" s="25">
        <f>Tabella3[[#This Row],[Comunicazioni
'[N']]]/951053</f>
        <v>3.5308183739844528E-4</v>
      </c>
      <c r="G106" s="19"/>
      <c r="H106" s="25">
        <f>Tabella3[[#This Row],[PESO Comunicazioni 
'[%']]]*Tabella3[[#This Row],[Copertura 
'[No = 0 ; SI = 1']]]</f>
        <v>0</v>
      </c>
    </row>
    <row r="107" spans="1:8" x14ac:dyDescent="0.3">
      <c r="A107" s="7" t="s">
        <v>475</v>
      </c>
      <c r="B107" s="23" t="s">
        <v>4</v>
      </c>
      <c r="C107" s="7" t="s">
        <v>217</v>
      </c>
      <c r="D107" s="7" t="s">
        <v>430</v>
      </c>
      <c r="E107" s="24">
        <v>48.695347096133965</v>
      </c>
      <c r="F107" s="25">
        <f>Tabella3[[#This Row],[Comunicazioni
'[N']]]/951053</f>
        <v>5.1201507272606224E-5</v>
      </c>
      <c r="G107" s="19"/>
      <c r="H107" s="25">
        <f>Tabella3[[#This Row],[PESO Comunicazioni 
'[%']]]*Tabella3[[#This Row],[Copertura 
'[No = 0 ; SI = 1']]]</f>
        <v>0</v>
      </c>
    </row>
    <row r="108" spans="1:8" x14ac:dyDescent="0.3">
      <c r="A108" s="7" t="s">
        <v>474</v>
      </c>
      <c r="B108" s="23" t="s">
        <v>4</v>
      </c>
      <c r="C108" s="7" t="s">
        <v>217</v>
      </c>
      <c r="D108" s="7" t="s">
        <v>430</v>
      </c>
      <c r="E108" s="24">
        <v>55.009076159383859</v>
      </c>
      <c r="F108" s="25">
        <f>Tabella3[[#This Row],[Comunicazioni
'[N']]]/951053</f>
        <v>5.7840179421529461E-5</v>
      </c>
      <c r="G108" s="19"/>
      <c r="H108" s="25">
        <f>Tabella3[[#This Row],[PESO Comunicazioni 
'[%']]]*Tabella3[[#This Row],[Copertura 
'[No = 0 ; SI = 1']]]</f>
        <v>0</v>
      </c>
    </row>
    <row r="109" spans="1:8" x14ac:dyDescent="0.3">
      <c r="A109" s="7" t="s">
        <v>473</v>
      </c>
      <c r="B109" s="23" t="s">
        <v>4</v>
      </c>
      <c r="C109" s="7" t="s">
        <v>217</v>
      </c>
      <c r="D109" s="7" t="s">
        <v>430</v>
      </c>
      <c r="E109" s="24">
        <v>43.631996206191722</v>
      </c>
      <c r="F109" s="25">
        <f>Tabella3[[#This Row],[Comunicazioni
'[N']]]/951053</f>
        <v>4.5877565399816539E-5</v>
      </c>
      <c r="G109" s="19"/>
      <c r="H109" s="25">
        <f>Tabella3[[#This Row],[PESO Comunicazioni 
'[%']]]*Tabella3[[#This Row],[Copertura 
'[No = 0 ; SI = 1']]]</f>
        <v>0</v>
      </c>
    </row>
    <row r="110" spans="1:8" x14ac:dyDescent="0.3">
      <c r="A110" s="7" t="s">
        <v>472</v>
      </c>
      <c r="B110" s="23" t="s">
        <v>4</v>
      </c>
      <c r="C110" s="7" t="s">
        <v>217</v>
      </c>
      <c r="D110" s="7" t="s">
        <v>430</v>
      </c>
      <c r="E110" s="24">
        <v>174.19761613597993</v>
      </c>
      <c r="F110" s="25">
        <f>Tabella3[[#This Row],[Comunicazioni
'[N']]]/951053</f>
        <v>1.8316289011861581E-4</v>
      </c>
      <c r="G110" s="19"/>
      <c r="H110" s="25">
        <f>Tabella3[[#This Row],[PESO Comunicazioni 
'[%']]]*Tabella3[[#This Row],[Copertura 
'[No = 0 ; SI = 1']]]</f>
        <v>0</v>
      </c>
    </row>
    <row r="111" spans="1:8" x14ac:dyDescent="0.3">
      <c r="A111" s="7" t="s">
        <v>471</v>
      </c>
      <c r="B111" s="23" t="s">
        <v>4</v>
      </c>
      <c r="C111" s="7" t="s">
        <v>217</v>
      </c>
      <c r="D111" s="7" t="s">
        <v>430</v>
      </c>
      <c r="E111" s="24">
        <v>109.58074686209463</v>
      </c>
      <c r="F111" s="25">
        <f>Tabella3[[#This Row],[Comunicazioni
'[N']]]/951053</f>
        <v>1.152204418282626E-4</v>
      </c>
      <c r="G111" s="19"/>
      <c r="H111" s="25">
        <f>Tabella3[[#This Row],[PESO Comunicazioni 
'[%']]]*Tabella3[[#This Row],[Copertura 
'[No = 0 ; SI = 1']]]</f>
        <v>0</v>
      </c>
    </row>
    <row r="112" spans="1:8" x14ac:dyDescent="0.3">
      <c r="A112" s="7" t="s">
        <v>470</v>
      </c>
      <c r="B112" s="23" t="s">
        <v>4</v>
      </c>
      <c r="C112" s="7" t="s">
        <v>217</v>
      </c>
      <c r="D112" s="7" t="s">
        <v>430</v>
      </c>
      <c r="E112" s="24">
        <v>224.09965552747767</v>
      </c>
      <c r="F112" s="25">
        <f>Tabella3[[#This Row],[Comunicazioni
'[N']]]/951053</f>
        <v>2.3563319344713457E-4</v>
      </c>
      <c r="G112" s="19"/>
      <c r="H112" s="25">
        <f>Tabella3[[#This Row],[PESO Comunicazioni 
'[%']]]*Tabella3[[#This Row],[Copertura 
'[No = 0 ; SI = 1']]]</f>
        <v>0</v>
      </c>
    </row>
    <row r="113" spans="1:8" x14ac:dyDescent="0.3">
      <c r="A113" s="7" t="s">
        <v>469</v>
      </c>
      <c r="B113" s="23" t="s">
        <v>4</v>
      </c>
      <c r="C113" s="7" t="s">
        <v>217</v>
      </c>
      <c r="D113" s="7" t="s">
        <v>430</v>
      </c>
      <c r="E113" s="24">
        <v>539.49488779943749</v>
      </c>
      <c r="F113" s="25">
        <f>Tabella3[[#This Row],[Comunicazioni
'[N']]]/951053</f>
        <v>5.6726059199585879E-4</v>
      </c>
      <c r="G113" s="19"/>
      <c r="H113" s="25">
        <f>Tabella3[[#This Row],[PESO Comunicazioni 
'[%']]]*Tabella3[[#This Row],[Copertura 
'[No = 0 ; SI = 1']]]</f>
        <v>0</v>
      </c>
    </row>
    <row r="114" spans="1:8" x14ac:dyDescent="0.3">
      <c r="A114" s="7" t="s">
        <v>468</v>
      </c>
      <c r="B114" s="23" t="s">
        <v>4</v>
      </c>
      <c r="C114" s="7" t="s">
        <v>217</v>
      </c>
      <c r="D114" s="7" t="s">
        <v>430</v>
      </c>
      <c r="E114" s="24">
        <v>92.01512693230643</v>
      </c>
      <c r="F114" s="25">
        <f>Tabella3[[#This Row],[Comunicazioni
'[N']]]/951053</f>
        <v>9.6750787739806755E-5</v>
      </c>
      <c r="G114" s="19"/>
      <c r="H114" s="25">
        <f>Tabella3[[#This Row],[PESO Comunicazioni 
'[%']]]*Tabella3[[#This Row],[Copertura 
'[No = 0 ; SI = 1']]]</f>
        <v>0</v>
      </c>
    </row>
    <row r="115" spans="1:8" x14ac:dyDescent="0.3">
      <c r="A115" s="7" t="s">
        <v>467</v>
      </c>
      <c r="B115" s="23" t="s">
        <v>4</v>
      </c>
      <c r="C115" s="7" t="s">
        <v>217</v>
      </c>
      <c r="D115" s="7" t="s">
        <v>430</v>
      </c>
      <c r="E115" s="24">
        <v>1109.1283966988599</v>
      </c>
      <c r="F115" s="25">
        <f>Tabella3[[#This Row],[Comunicazioni
'[N']]]/951053</f>
        <v>1.1662109227339168E-3</v>
      </c>
      <c r="G115" s="19"/>
      <c r="H115" s="25">
        <f>Tabella3[[#This Row],[PESO Comunicazioni 
'[%']]]*Tabella3[[#This Row],[Copertura 
'[No = 0 ; SI = 1']]]</f>
        <v>0</v>
      </c>
    </row>
    <row r="116" spans="1:8" x14ac:dyDescent="0.3">
      <c r="A116" s="7" t="s">
        <v>466</v>
      </c>
      <c r="B116" s="23" t="s">
        <v>4</v>
      </c>
      <c r="C116" s="7" t="s">
        <v>217</v>
      </c>
      <c r="D116" s="7" t="s">
        <v>430</v>
      </c>
      <c r="E116" s="24">
        <v>4211.9373780130372</v>
      </c>
      <c r="F116" s="25">
        <f>Tabella3[[#This Row],[Comunicazioni
'[N']]]/951053</f>
        <v>4.4287094178905246E-3</v>
      </c>
      <c r="G116" s="19"/>
      <c r="H116" s="25">
        <f>Tabella3[[#This Row],[PESO Comunicazioni 
'[%']]]*Tabella3[[#This Row],[Copertura 
'[No = 0 ; SI = 1']]]</f>
        <v>0</v>
      </c>
    </row>
    <row r="117" spans="1:8" x14ac:dyDescent="0.3">
      <c r="A117" s="7" t="s">
        <v>465</v>
      </c>
      <c r="B117" s="23" t="s">
        <v>4</v>
      </c>
      <c r="C117" s="7" t="s">
        <v>217</v>
      </c>
      <c r="D117" s="7" t="s">
        <v>430</v>
      </c>
      <c r="E117" s="24">
        <v>317.67737700311096</v>
      </c>
      <c r="F117" s="25">
        <f>Tabella3[[#This Row],[Comunicazioni
'[N']]]/951053</f>
        <v>3.3402699639569085E-4</v>
      </c>
      <c r="G117" s="19"/>
      <c r="H117" s="25">
        <f>Tabella3[[#This Row],[PESO Comunicazioni 
'[%']]]*Tabella3[[#This Row],[Copertura 
'[No = 0 ; SI = 1']]]</f>
        <v>0</v>
      </c>
    </row>
    <row r="118" spans="1:8" x14ac:dyDescent="0.3">
      <c r="A118" s="7" t="s">
        <v>464</v>
      </c>
      <c r="B118" s="23" t="s">
        <v>4</v>
      </c>
      <c r="C118" s="7" t="s">
        <v>217</v>
      </c>
      <c r="D118" s="7" t="s">
        <v>430</v>
      </c>
      <c r="E118" s="24">
        <v>297.23694615997664</v>
      </c>
      <c r="F118" s="25">
        <f>Tabella3[[#This Row],[Comunicazioni
'[N']]]/951053</f>
        <v>3.1253457605409651E-4</v>
      </c>
      <c r="G118" s="19"/>
      <c r="H118" s="25">
        <f>Tabella3[[#This Row],[PESO Comunicazioni 
'[%']]]*Tabella3[[#This Row],[Copertura 
'[No = 0 ; SI = 1']]]</f>
        <v>0</v>
      </c>
    </row>
    <row r="119" spans="1:8" x14ac:dyDescent="0.3">
      <c r="A119" s="7" t="s">
        <v>463</v>
      </c>
      <c r="B119" s="23" t="s">
        <v>4</v>
      </c>
      <c r="C119" s="7" t="s">
        <v>217</v>
      </c>
      <c r="D119" s="7" t="s">
        <v>430</v>
      </c>
      <c r="E119" s="24">
        <v>843.04991887661117</v>
      </c>
      <c r="F119" s="25">
        <f>Tabella3[[#This Row],[Comunicazioni
'[N']]]/951053</f>
        <v>8.8643842023169181E-4</v>
      </c>
      <c r="G119" s="19"/>
      <c r="H119" s="25">
        <f>Tabella3[[#This Row],[PESO Comunicazioni 
'[%']]]*Tabella3[[#This Row],[Copertura 
'[No = 0 ; SI = 1']]]</f>
        <v>0</v>
      </c>
    </row>
    <row r="120" spans="1:8" x14ac:dyDescent="0.3">
      <c r="A120" s="7" t="s">
        <v>462</v>
      </c>
      <c r="B120" s="23" t="s">
        <v>4</v>
      </c>
      <c r="C120" s="7" t="s">
        <v>217</v>
      </c>
      <c r="D120" s="7" t="s">
        <v>430</v>
      </c>
      <c r="E120" s="24">
        <v>3443.8935099093483</v>
      </c>
      <c r="F120" s="25">
        <f>Tabella3[[#This Row],[Comunicazioni
'[N']]]/951053</f>
        <v>3.6211373182244819E-3</v>
      </c>
      <c r="G120" s="19"/>
      <c r="H120" s="25">
        <f>Tabella3[[#This Row],[PESO Comunicazioni 
'[%']]]*Tabella3[[#This Row],[Copertura 
'[No = 0 ; SI = 1']]]</f>
        <v>0</v>
      </c>
    </row>
    <row r="121" spans="1:8" x14ac:dyDescent="0.3">
      <c r="A121" s="7" t="s">
        <v>461</v>
      </c>
      <c r="B121" s="23" t="s">
        <v>4</v>
      </c>
      <c r="C121" s="7" t="s">
        <v>217</v>
      </c>
      <c r="D121" s="7" t="s">
        <v>430</v>
      </c>
      <c r="E121" s="24">
        <v>361.71047402844039</v>
      </c>
      <c r="F121" s="25">
        <f>Tabella3[[#This Row],[Comunicazioni
'[N']]]/951053</f>
        <v>3.8032630571423507E-4</v>
      </c>
      <c r="G121" s="19"/>
      <c r="H121" s="25">
        <f>Tabella3[[#This Row],[PESO Comunicazioni 
'[%']]]*Tabella3[[#This Row],[Copertura 
'[No = 0 ; SI = 1']]]</f>
        <v>0</v>
      </c>
    </row>
    <row r="122" spans="1:8" x14ac:dyDescent="0.3">
      <c r="A122" s="7" t="s">
        <v>460</v>
      </c>
      <c r="B122" s="23" t="s">
        <v>4</v>
      </c>
      <c r="C122" s="7" t="s">
        <v>217</v>
      </c>
      <c r="D122" s="7" t="s">
        <v>430</v>
      </c>
      <c r="E122" s="24">
        <v>762.12101545845144</v>
      </c>
      <c r="F122" s="25">
        <f>Tabella3[[#This Row],[Comunicazioni
'[N']]]/951053</f>
        <v>8.0134442082455072E-4</v>
      </c>
      <c r="G122" s="19"/>
      <c r="H122" s="25">
        <f>Tabella3[[#This Row],[PESO Comunicazioni 
'[%']]]*Tabella3[[#This Row],[Copertura 
'[No = 0 ; SI = 1']]]</f>
        <v>0</v>
      </c>
    </row>
    <row r="123" spans="1:8" x14ac:dyDescent="0.3">
      <c r="A123" s="7" t="s">
        <v>459</v>
      </c>
      <c r="B123" s="23" t="s">
        <v>4</v>
      </c>
      <c r="C123" s="7" t="s">
        <v>217</v>
      </c>
      <c r="D123" s="7" t="s">
        <v>430</v>
      </c>
      <c r="E123" s="24">
        <v>645.79046454391971</v>
      </c>
      <c r="F123" s="25">
        <f>Tabella3[[#This Row],[Comunicazioni
'[N']]]/951053</f>
        <v>6.7902678877404283E-4</v>
      </c>
      <c r="G123" s="19"/>
      <c r="H123" s="25">
        <f>Tabella3[[#This Row],[PESO Comunicazioni 
'[%']]]*Tabella3[[#This Row],[Copertura 
'[No = 0 ; SI = 1']]]</f>
        <v>0</v>
      </c>
    </row>
    <row r="124" spans="1:8" x14ac:dyDescent="0.3">
      <c r="A124" s="7" t="s">
        <v>458</v>
      </c>
      <c r="B124" s="23" t="s">
        <v>4</v>
      </c>
      <c r="C124" s="7" t="s">
        <v>217</v>
      </c>
      <c r="D124" s="7" t="s">
        <v>430</v>
      </c>
      <c r="E124" s="24">
        <v>227.97446644082382</v>
      </c>
      <c r="F124" s="25">
        <f>Tabella3[[#This Row],[Comunicazioni
'[N']]]/951053</f>
        <v>2.3970742581204602E-4</v>
      </c>
      <c r="G124" s="19"/>
      <c r="H124" s="25">
        <f>Tabella3[[#This Row],[PESO Comunicazioni 
'[%']]]*Tabella3[[#This Row],[Copertura 
'[No = 0 ; SI = 1']]]</f>
        <v>0</v>
      </c>
    </row>
    <row r="125" spans="1:8" x14ac:dyDescent="0.3">
      <c r="A125" s="7" t="s">
        <v>457</v>
      </c>
      <c r="B125" s="23" t="s">
        <v>4</v>
      </c>
      <c r="C125" s="7" t="s">
        <v>217</v>
      </c>
      <c r="D125" s="7" t="s">
        <v>430</v>
      </c>
      <c r="E125" s="24">
        <v>289.5204213586137</v>
      </c>
      <c r="F125" s="25">
        <f>Tabella3[[#This Row],[Comunicazioni
'[N']]]/951053</f>
        <v>3.0442091172480786E-4</v>
      </c>
      <c r="G125" s="19"/>
      <c r="H125" s="25">
        <f>Tabella3[[#This Row],[PESO Comunicazioni 
'[%']]]*Tabella3[[#This Row],[Copertura 
'[No = 0 ; SI = 1']]]</f>
        <v>0</v>
      </c>
    </row>
    <row r="126" spans="1:8" x14ac:dyDescent="0.3">
      <c r="A126" s="7" t="s">
        <v>456</v>
      </c>
      <c r="B126" s="23" t="s">
        <v>4</v>
      </c>
      <c r="C126" s="7" t="s">
        <v>217</v>
      </c>
      <c r="D126" s="7" t="s">
        <v>430</v>
      </c>
      <c r="E126" s="24">
        <v>1252.964059813954</v>
      </c>
      <c r="F126" s="25">
        <f>Tabella3[[#This Row],[Comunicazioni
'[N']]]/951053</f>
        <v>1.3174492481638289E-3</v>
      </c>
      <c r="G126" s="19"/>
      <c r="H126" s="25">
        <f>Tabella3[[#This Row],[PESO Comunicazioni 
'[%']]]*Tabella3[[#This Row],[Copertura 
'[No = 0 ; SI = 1']]]</f>
        <v>0</v>
      </c>
    </row>
    <row r="127" spans="1:8" x14ac:dyDescent="0.3">
      <c r="A127" s="7" t="s">
        <v>455</v>
      </c>
      <c r="B127" s="23" t="s">
        <v>4</v>
      </c>
      <c r="C127" s="7" t="s">
        <v>217</v>
      </c>
      <c r="D127" s="7" t="s">
        <v>430</v>
      </c>
      <c r="E127" s="24">
        <v>569.91414093734284</v>
      </c>
      <c r="F127" s="25">
        <f>Tabella3[[#This Row],[Comunicazioni
'[N']]]/951053</f>
        <v>5.9924540581580922E-4</v>
      </c>
      <c r="G127" s="19"/>
      <c r="H127" s="25">
        <f>Tabella3[[#This Row],[PESO Comunicazioni 
'[%']]]*Tabella3[[#This Row],[Copertura 
'[No = 0 ; SI = 1']]]</f>
        <v>0</v>
      </c>
    </row>
    <row r="128" spans="1:8" x14ac:dyDescent="0.3">
      <c r="A128" s="7" t="s">
        <v>454</v>
      </c>
      <c r="B128" s="23" t="s">
        <v>4</v>
      </c>
      <c r="C128" s="7" t="s">
        <v>217</v>
      </c>
      <c r="D128" s="7" t="s">
        <v>430</v>
      </c>
      <c r="E128" s="24">
        <v>683.41792267041956</v>
      </c>
      <c r="F128" s="25">
        <f>Tabella3[[#This Row],[Comunicazioni
'[N']]]/951053</f>
        <v>7.185907858662131E-4</v>
      </c>
      <c r="G128" s="19"/>
      <c r="H128" s="25">
        <f>Tabella3[[#This Row],[PESO Comunicazioni 
'[%']]]*Tabella3[[#This Row],[Copertura 
'[No = 0 ; SI = 1']]]</f>
        <v>0</v>
      </c>
    </row>
    <row r="129" spans="1:8" x14ac:dyDescent="0.3">
      <c r="A129" s="7" t="s">
        <v>453</v>
      </c>
      <c r="B129" s="23" t="s">
        <v>4</v>
      </c>
      <c r="C129" s="7" t="s">
        <v>217</v>
      </c>
      <c r="D129" s="7" t="s">
        <v>430</v>
      </c>
      <c r="E129" s="24">
        <v>566.41035920426634</v>
      </c>
      <c r="F129" s="25">
        <f>Tabella3[[#This Row],[Comunicazioni
'[N']]]/951053</f>
        <v>5.9556129806043027E-4</v>
      </c>
      <c r="G129" s="19"/>
      <c r="H129" s="25">
        <f>Tabella3[[#This Row],[PESO Comunicazioni 
'[%']]]*Tabella3[[#This Row],[Copertura 
'[No = 0 ; SI = 1']]]</f>
        <v>0</v>
      </c>
    </row>
    <row r="130" spans="1:8" x14ac:dyDescent="0.3">
      <c r="A130" s="7" t="s">
        <v>452</v>
      </c>
      <c r="B130" s="23" t="s">
        <v>4</v>
      </c>
      <c r="C130" s="7" t="s">
        <v>217</v>
      </c>
      <c r="D130" s="7" t="s">
        <v>430</v>
      </c>
      <c r="E130" s="24">
        <v>282.51739597215237</v>
      </c>
      <c r="F130" s="25">
        <f>Tabella3[[#This Row],[Comunicazioni
'[N']]]/951053</f>
        <v>2.9705746785105812E-4</v>
      </c>
      <c r="G130" s="19"/>
      <c r="H130" s="25">
        <f>Tabella3[[#This Row],[PESO Comunicazioni 
'[%']]]*Tabella3[[#This Row],[Copertura 
'[No = 0 ; SI = 1']]]</f>
        <v>0</v>
      </c>
    </row>
    <row r="131" spans="1:8" x14ac:dyDescent="0.3">
      <c r="A131" s="7" t="s">
        <v>451</v>
      </c>
      <c r="B131" s="23" t="s">
        <v>4</v>
      </c>
      <c r="C131" s="7" t="s">
        <v>217</v>
      </c>
      <c r="D131" s="7" t="s">
        <v>430</v>
      </c>
      <c r="E131" s="24">
        <v>296.0181523187677</v>
      </c>
      <c r="F131" s="25">
        <f>Tabella3[[#This Row],[Comunicazioni
'[N']]]/951053</f>
        <v>3.1125305563282771E-4</v>
      </c>
      <c r="G131" s="19"/>
      <c r="H131" s="25">
        <f>Tabella3[[#This Row],[PESO Comunicazioni 
'[%']]]*Tabella3[[#This Row],[Copertura 
'[No = 0 ; SI = 1']]]</f>
        <v>0</v>
      </c>
    </row>
    <row r="132" spans="1:8" x14ac:dyDescent="0.3">
      <c r="A132" s="7" t="s">
        <v>450</v>
      </c>
      <c r="B132" s="23" t="s">
        <v>4</v>
      </c>
      <c r="C132" s="7" t="s">
        <v>217</v>
      </c>
      <c r="D132" s="7" t="s">
        <v>430</v>
      </c>
      <c r="E132" s="24">
        <v>2105.3186315944313</v>
      </c>
      <c r="F132" s="25">
        <f>Tabella3[[#This Row],[Comunicazioni
'[N']]]/951053</f>
        <v>2.2136711956057455E-3</v>
      </c>
      <c r="G132" s="19"/>
      <c r="H132" s="25">
        <f>Tabella3[[#This Row],[PESO Comunicazioni 
'[%']]]*Tabella3[[#This Row],[Copertura 
'[No = 0 ; SI = 1']]]</f>
        <v>0</v>
      </c>
    </row>
    <row r="133" spans="1:8" x14ac:dyDescent="0.3">
      <c r="A133" s="7" t="s">
        <v>449</v>
      </c>
      <c r="B133" s="23" t="s">
        <v>4</v>
      </c>
      <c r="C133" s="7" t="s">
        <v>217</v>
      </c>
      <c r="D133" s="7" t="s">
        <v>430</v>
      </c>
      <c r="E133" s="24">
        <v>428.27760665145922</v>
      </c>
      <c r="F133" s="25">
        <f>Tabella3[[#This Row],[Comunicazioni
'[N']]]/951053</f>
        <v>4.5031938982523499E-4</v>
      </c>
      <c r="G133" s="19"/>
      <c r="H133" s="25">
        <f>Tabella3[[#This Row],[PESO Comunicazioni 
'[%']]]*Tabella3[[#This Row],[Copertura 
'[No = 0 ; SI = 1']]]</f>
        <v>0</v>
      </c>
    </row>
    <row r="134" spans="1:8" x14ac:dyDescent="0.3">
      <c r="A134" s="7" t="s">
        <v>448</v>
      </c>
      <c r="B134" s="23" t="s">
        <v>4</v>
      </c>
      <c r="C134" s="7" t="s">
        <v>217</v>
      </c>
      <c r="D134" s="7" t="s">
        <v>430</v>
      </c>
      <c r="E134" s="24">
        <v>487.28063203792055</v>
      </c>
      <c r="F134" s="25">
        <f>Tabella3[[#This Row],[Comunicazioni
'[N']]]/951053</f>
        <v>5.1235907151117816E-4</v>
      </c>
      <c r="G134" s="19"/>
      <c r="H134" s="25">
        <f>Tabella3[[#This Row],[PESO Comunicazioni 
'[%']]]*Tabella3[[#This Row],[Copertura 
'[No = 0 ; SI = 1']]]</f>
        <v>0</v>
      </c>
    </row>
    <row r="135" spans="1:8" x14ac:dyDescent="0.3">
      <c r="A135" s="7" t="s">
        <v>447</v>
      </c>
      <c r="B135" s="23" t="s">
        <v>4</v>
      </c>
      <c r="C135" s="7" t="s">
        <v>217</v>
      </c>
      <c r="D135" s="7" t="s">
        <v>430</v>
      </c>
      <c r="E135" s="24">
        <v>18.003025386461285</v>
      </c>
      <c r="F135" s="25">
        <f>Tabella3[[#This Row],[Comunicazioni
'[N']]]/951053</f>
        <v>1.8929571103252168E-5</v>
      </c>
      <c r="G135" s="19"/>
      <c r="H135" s="25">
        <f>Tabella3[[#This Row],[PESO Comunicazioni 
'[%']]]*Tabella3[[#This Row],[Copertura 
'[No = 0 ; SI = 1']]]</f>
        <v>0</v>
      </c>
    </row>
    <row r="136" spans="1:8" x14ac:dyDescent="0.3">
      <c r="A136" s="7" t="s">
        <v>446</v>
      </c>
      <c r="B136" s="23" t="s">
        <v>4</v>
      </c>
      <c r="C136" s="7" t="s">
        <v>217</v>
      </c>
      <c r="D136" s="7" t="s">
        <v>430</v>
      </c>
      <c r="E136" s="24">
        <v>100.01663962553708</v>
      </c>
      <c r="F136" s="25">
        <f>Tabella3[[#This Row],[Comunicazioni
'[N']]]/951053</f>
        <v>1.0516410717965989E-4</v>
      </c>
      <c r="G136" s="19"/>
      <c r="H136" s="25">
        <f>Tabella3[[#This Row],[PESO Comunicazioni 
'[%']]]*Tabella3[[#This Row],[Copertura 
'[No = 0 ; SI = 1']]]</f>
        <v>0</v>
      </c>
    </row>
    <row r="137" spans="1:8" x14ac:dyDescent="0.3">
      <c r="A137" s="7" t="s">
        <v>445</v>
      </c>
      <c r="B137" s="23" t="s">
        <v>4</v>
      </c>
      <c r="C137" s="7" t="s">
        <v>217</v>
      </c>
      <c r="D137" s="7" t="s">
        <v>430</v>
      </c>
      <c r="E137" s="24">
        <v>6203.3887621602753</v>
      </c>
      <c r="F137" s="25">
        <f>Tabella3[[#This Row],[Comunicazioni
'[N']]]/951053</f>
        <v>6.522653061564682E-3</v>
      </c>
      <c r="G137" s="19"/>
      <c r="H137" s="25">
        <f>Tabella3[[#This Row],[PESO Comunicazioni 
'[%']]]*Tabella3[[#This Row],[Copertura 
'[No = 0 ; SI = 1']]]</f>
        <v>0</v>
      </c>
    </row>
    <row r="138" spans="1:8" x14ac:dyDescent="0.3">
      <c r="A138" s="7" t="s">
        <v>444</v>
      </c>
      <c r="B138" s="23" t="s">
        <v>4</v>
      </c>
      <c r="C138" s="7" t="s">
        <v>217</v>
      </c>
      <c r="D138" s="7" t="s">
        <v>430</v>
      </c>
      <c r="E138" s="24">
        <v>292.8326377286329</v>
      </c>
      <c r="F138" s="25">
        <f>Tabella3[[#This Row],[Comunicazioni
'[N']]]/951053</f>
        <v>3.0790359499274268E-4</v>
      </c>
      <c r="G138" s="19"/>
      <c r="H138" s="25">
        <f>Tabella3[[#This Row],[PESO Comunicazioni 
'[%']]]*Tabella3[[#This Row],[Copertura 
'[No = 0 ; SI = 1']]]</f>
        <v>0</v>
      </c>
    </row>
    <row r="139" spans="1:8" x14ac:dyDescent="0.3">
      <c r="A139" s="7" t="s">
        <v>443</v>
      </c>
      <c r="B139" s="23" t="s">
        <v>4</v>
      </c>
      <c r="C139" s="7" t="s">
        <v>217</v>
      </c>
      <c r="D139" s="7" t="s">
        <v>430</v>
      </c>
      <c r="E139" s="24">
        <v>0</v>
      </c>
      <c r="F139" s="25">
        <f>Tabella3[[#This Row],[Comunicazioni
'[N']]]/951053</f>
        <v>0</v>
      </c>
      <c r="G139" s="19"/>
      <c r="H139" s="25">
        <f>Tabella3[[#This Row],[PESO Comunicazioni 
'[%']]]*Tabella3[[#This Row],[Copertura 
'[No = 0 ; SI = 1']]]</f>
        <v>0</v>
      </c>
    </row>
    <row r="140" spans="1:8" x14ac:dyDescent="0.3">
      <c r="A140" s="7" t="s">
        <v>442</v>
      </c>
      <c r="B140" s="23" t="s">
        <v>4</v>
      </c>
      <c r="C140" s="7" t="s">
        <v>217</v>
      </c>
      <c r="D140" s="7" t="s">
        <v>430</v>
      </c>
      <c r="E140" s="24">
        <v>2837.3594743116587</v>
      </c>
      <c r="F140" s="25">
        <f>Tabella3[[#This Row],[Comunicazioni
'[N']]]/951053</f>
        <v>2.983387334156623E-3</v>
      </c>
      <c r="G140" s="19"/>
      <c r="H140" s="25">
        <f>Tabella3[[#This Row],[PESO Comunicazioni 
'[%']]]*Tabella3[[#This Row],[Copertura 
'[No = 0 ; SI = 1']]]</f>
        <v>0</v>
      </c>
    </row>
    <row r="141" spans="1:8" x14ac:dyDescent="0.3">
      <c r="A141" s="7" t="s">
        <v>441</v>
      </c>
      <c r="B141" s="23" t="s">
        <v>4</v>
      </c>
      <c r="C141" s="7" t="s">
        <v>217</v>
      </c>
      <c r="D141" s="7" t="s">
        <v>430</v>
      </c>
      <c r="E141" s="24">
        <v>342.83566311509423</v>
      </c>
      <c r="F141" s="25">
        <f>Tabella3[[#This Row],[Comunicazioni
'[N']]]/951053</f>
        <v>3.6048008167272933E-4</v>
      </c>
      <c r="G141" s="19"/>
      <c r="H141" s="25">
        <f>Tabella3[[#This Row],[PESO Comunicazioni 
'[%']]]*Tabella3[[#This Row],[Copertura 
'[No = 0 ; SI = 1']]]</f>
        <v>0</v>
      </c>
    </row>
    <row r="142" spans="1:8" x14ac:dyDescent="0.3">
      <c r="A142" s="7" t="s">
        <v>440</v>
      </c>
      <c r="B142" s="23" t="s">
        <v>4</v>
      </c>
      <c r="C142" s="7" t="s">
        <v>217</v>
      </c>
      <c r="D142" s="7" t="s">
        <v>430</v>
      </c>
      <c r="E142" s="24">
        <v>2403.7426050377735</v>
      </c>
      <c r="F142" s="25">
        <f>Tabella3[[#This Row],[Comunicazioni
'[N']]]/951053</f>
        <v>2.5274538906220512E-3</v>
      </c>
      <c r="G142" s="19"/>
      <c r="H142" s="25">
        <f>Tabella3[[#This Row],[PESO Comunicazioni 
'[%']]]*Tabella3[[#This Row],[Copertura 
'[No = 0 ; SI = 1']]]</f>
        <v>0</v>
      </c>
    </row>
    <row r="143" spans="1:8" x14ac:dyDescent="0.3">
      <c r="A143" s="7" t="s">
        <v>439</v>
      </c>
      <c r="B143" s="23" t="s">
        <v>4</v>
      </c>
      <c r="C143" s="7" t="s">
        <v>217</v>
      </c>
      <c r="D143" s="7" t="s">
        <v>430</v>
      </c>
      <c r="E143" s="24">
        <v>979.3154239822253</v>
      </c>
      <c r="F143" s="25">
        <f>Tabella3[[#This Row],[Comunicazioni
'[N']]]/951053</f>
        <v>1.029716981053869E-3</v>
      </c>
      <c r="G143" s="19"/>
      <c r="H143" s="25">
        <f>Tabella3[[#This Row],[PESO Comunicazioni 
'[%']]]*Tabella3[[#This Row],[Copertura 
'[No = 0 ; SI = 1']]]</f>
        <v>0</v>
      </c>
    </row>
    <row r="144" spans="1:8" x14ac:dyDescent="0.3">
      <c r="A144" s="7" t="s">
        <v>438</v>
      </c>
      <c r="B144" s="23" t="s">
        <v>4</v>
      </c>
      <c r="C144" s="7" t="s">
        <v>217</v>
      </c>
      <c r="D144" s="7" t="s">
        <v>430</v>
      </c>
      <c r="E144" s="24">
        <v>6791.2486283670596</v>
      </c>
      <c r="F144" s="25">
        <f>Tabella3[[#This Row],[Comunicazioni
'[N']]]/951053</f>
        <v>7.1407677893524958E-3</v>
      </c>
      <c r="G144" s="19"/>
      <c r="H144" s="25">
        <f>Tabella3[[#This Row],[PESO Comunicazioni 
'[%']]]*Tabella3[[#This Row],[Copertura 
'[No = 0 ; SI = 1']]]</f>
        <v>0</v>
      </c>
    </row>
    <row r="145" spans="1:8" x14ac:dyDescent="0.3">
      <c r="A145" s="7" t="s">
        <v>437</v>
      </c>
      <c r="B145" s="23" t="s">
        <v>4</v>
      </c>
      <c r="C145" s="7" t="s">
        <v>217</v>
      </c>
      <c r="D145" s="7" t="s">
        <v>430</v>
      </c>
      <c r="E145" s="24">
        <v>104.25642894623024</v>
      </c>
      <c r="F145" s="25">
        <f>Tabella3[[#This Row],[Comunicazioni
'[N']]]/951053</f>
        <v>1.0962210197142561E-4</v>
      </c>
      <c r="G145" s="19"/>
      <c r="H145" s="25">
        <f>Tabella3[[#This Row],[PESO Comunicazioni 
'[%']]]*Tabella3[[#This Row],[Copertura 
'[No = 0 ; SI = 1']]]</f>
        <v>0</v>
      </c>
    </row>
    <row r="146" spans="1:8" x14ac:dyDescent="0.3">
      <c r="A146" s="7" t="s">
        <v>436</v>
      </c>
      <c r="B146" s="23" t="s">
        <v>4</v>
      </c>
      <c r="C146" s="7" t="s">
        <v>217</v>
      </c>
      <c r="D146" s="7" t="s">
        <v>430</v>
      </c>
      <c r="E146" s="24">
        <v>5686.4324480382184</v>
      </c>
      <c r="F146" s="25">
        <f>Tabella3[[#This Row],[Comunicazioni
'[N']]]/951053</f>
        <v>5.9790910159982866E-3</v>
      </c>
      <c r="G146" s="19"/>
      <c r="H146" s="25">
        <f>Tabella3[[#This Row],[PESO Comunicazioni 
'[%']]]*Tabella3[[#This Row],[Copertura 
'[No = 0 ; SI = 1']]]</f>
        <v>0</v>
      </c>
    </row>
    <row r="147" spans="1:8" x14ac:dyDescent="0.3">
      <c r="A147" s="7" t="s">
        <v>435</v>
      </c>
      <c r="B147" s="23" t="s">
        <v>4</v>
      </c>
      <c r="C147" s="7" t="s">
        <v>217</v>
      </c>
      <c r="D147" s="7" t="s">
        <v>430</v>
      </c>
      <c r="E147" s="24">
        <v>2617.1800104944468</v>
      </c>
      <c r="F147" s="25">
        <f>Tabella3[[#This Row],[Comunicazioni
'[N']]]/951053</f>
        <v>2.751876089444486E-3</v>
      </c>
      <c r="G147" s="19"/>
      <c r="H147" s="25">
        <f>Tabella3[[#This Row],[PESO Comunicazioni 
'[%']]]*Tabella3[[#This Row],[Copertura 
'[No = 0 ; SI = 1']]]</f>
        <v>0</v>
      </c>
    </row>
    <row r="148" spans="1:8" x14ac:dyDescent="0.3">
      <c r="A148" s="7" t="s">
        <v>434</v>
      </c>
      <c r="B148" s="23" t="s">
        <v>4</v>
      </c>
      <c r="C148" s="7" t="s">
        <v>217</v>
      </c>
      <c r="D148" s="7" t="s">
        <v>430</v>
      </c>
      <c r="E148" s="24">
        <v>5727.8186041507952</v>
      </c>
      <c r="F148" s="25">
        <f>Tabella3[[#This Row],[Comunicazioni
'[N']]]/951053</f>
        <v>6.0226071566472058E-3</v>
      </c>
      <c r="G148" s="19"/>
      <c r="H148" s="25">
        <f>Tabella3[[#This Row],[PESO Comunicazioni 
'[%']]]*Tabella3[[#This Row],[Copertura 
'[No = 0 ; SI = 1']]]</f>
        <v>0</v>
      </c>
    </row>
    <row r="149" spans="1:8" x14ac:dyDescent="0.3">
      <c r="A149" s="7" t="s">
        <v>433</v>
      </c>
      <c r="B149" s="23" t="s">
        <v>4</v>
      </c>
      <c r="C149" s="7" t="s">
        <v>217</v>
      </c>
      <c r="D149" s="7" t="s">
        <v>430</v>
      </c>
      <c r="E149" s="24">
        <v>5823.936229771296</v>
      </c>
      <c r="F149" s="25">
        <f>Tabella3[[#This Row],[Comunicazioni
'[N']]]/951053</f>
        <v>6.1236715827312424E-3</v>
      </c>
      <c r="G149" s="19"/>
      <c r="H149" s="25">
        <f>Tabella3[[#This Row],[PESO Comunicazioni 
'[%']]]*Tabella3[[#This Row],[Copertura 
'[No = 0 ; SI = 1']]]</f>
        <v>0</v>
      </c>
    </row>
    <row r="150" spans="1:8" x14ac:dyDescent="0.3">
      <c r="A150" s="7" t="s">
        <v>432</v>
      </c>
      <c r="B150" s="23" t="s">
        <v>4</v>
      </c>
      <c r="C150" s="7" t="s">
        <v>217</v>
      </c>
      <c r="D150" s="7" t="s">
        <v>430</v>
      </c>
      <c r="E150" s="24">
        <v>4138.5241756480536</v>
      </c>
      <c r="F150" s="25">
        <f>Tabella3[[#This Row],[Comunicazioni
'[N']]]/951053</f>
        <v>4.3515179234470151E-3</v>
      </c>
      <c r="G150" s="19"/>
      <c r="H150" s="25">
        <f>Tabella3[[#This Row],[PESO Comunicazioni 
'[%']]]*Tabella3[[#This Row],[Copertura 
'[No = 0 ; SI = 1']]]</f>
        <v>0</v>
      </c>
    </row>
    <row r="151" spans="1:8" x14ac:dyDescent="0.3">
      <c r="A151" s="7" t="s">
        <v>431</v>
      </c>
      <c r="B151" s="23" t="s">
        <v>4</v>
      </c>
      <c r="C151" s="7" t="s">
        <v>217</v>
      </c>
      <c r="D151" s="7" t="s">
        <v>430</v>
      </c>
      <c r="E151" s="24">
        <v>257.7662614522294</v>
      </c>
      <c r="F151" s="25">
        <f>Tabella3[[#This Row],[Comunicazioni
'[N']]]/951053</f>
        <v>2.7103248867542547E-4</v>
      </c>
      <c r="G151" s="19"/>
      <c r="H151" s="25">
        <f>Tabella3[[#This Row],[PESO Comunicazioni 
'[%']]]*Tabella3[[#This Row],[Copertura 
'[No = 0 ; SI = 1']]]</f>
        <v>0</v>
      </c>
    </row>
    <row r="152" spans="1:8" x14ac:dyDescent="0.3">
      <c r="A152" s="7" t="s">
        <v>429</v>
      </c>
      <c r="B152" s="23" t="s">
        <v>4</v>
      </c>
      <c r="C152" s="7" t="s">
        <v>217</v>
      </c>
      <c r="D152" s="7" t="s">
        <v>430</v>
      </c>
      <c r="E152" s="24">
        <v>6307.5230274063133</v>
      </c>
      <c r="F152" s="25">
        <f>Tabella3[[#This Row],[Comunicazioni
'[N']]]/951053</f>
        <v>6.6321467125452661E-3</v>
      </c>
      <c r="G152" s="19"/>
      <c r="H152" s="25">
        <f>Tabella3[[#This Row],[PESO Comunicazioni 
'[%']]]*Tabella3[[#This Row],[Copertura 
'[No = 0 ; SI = 1']]]</f>
        <v>0</v>
      </c>
    </row>
    <row r="153" spans="1:8" x14ac:dyDescent="0.3">
      <c r="A153" s="7" t="s">
        <v>427</v>
      </c>
      <c r="B153" s="23" t="s">
        <v>4</v>
      </c>
      <c r="C153" s="7" t="s">
        <v>217</v>
      </c>
      <c r="D153" s="7" t="s">
        <v>381</v>
      </c>
      <c r="E153" s="24">
        <v>99.328855995556324</v>
      </c>
      <c r="F153" s="25">
        <f>Tabella3[[#This Row],[Comunicazioni
'[N']]]/951053</f>
        <v>1.0444092600050294E-4</v>
      </c>
      <c r="G153" s="19"/>
      <c r="H153" s="25">
        <f>Tabella3[[#This Row],[PESO Comunicazioni 
'[%']]]*Tabella3[[#This Row],[Copertura 
'[No = 0 ; SI = 1']]]</f>
        <v>0</v>
      </c>
    </row>
    <row r="154" spans="1:8" x14ac:dyDescent="0.3">
      <c r="A154" s="7" t="s">
        <v>426</v>
      </c>
      <c r="B154" s="23" t="s">
        <v>4</v>
      </c>
      <c r="C154" s="7" t="s">
        <v>217</v>
      </c>
      <c r="D154" s="7" t="s">
        <v>381</v>
      </c>
      <c r="E154" s="24">
        <v>18.440430843134372</v>
      </c>
      <c r="F154" s="25">
        <f>Tabella3[[#This Row],[Comunicazioni
'[N']]]/951053</f>
        <v>1.9389488118048493E-5</v>
      </c>
      <c r="G154" s="19"/>
      <c r="H154" s="25">
        <f>Tabella3[[#This Row],[PESO Comunicazioni 
'[%']]]*Tabella3[[#This Row],[Copertura 
'[No = 0 ; SI = 1']]]</f>
        <v>0</v>
      </c>
    </row>
    <row r="155" spans="1:8" x14ac:dyDescent="0.3">
      <c r="A155" s="7" t="s">
        <v>425</v>
      </c>
      <c r="B155" s="23" t="s">
        <v>4</v>
      </c>
      <c r="C155" s="7" t="s">
        <v>217</v>
      </c>
      <c r="D155" s="7" t="s">
        <v>381</v>
      </c>
      <c r="E155" s="24">
        <v>156.69837248259523</v>
      </c>
      <c r="F155" s="25">
        <f>Tabella3[[#This Row],[Comunicazioni
'[N']]]/951053</f>
        <v>1.6476302843542392E-4</v>
      </c>
      <c r="G155" s="19"/>
      <c r="H155" s="25">
        <f>Tabella3[[#This Row],[PESO Comunicazioni 
'[%']]]*Tabella3[[#This Row],[Copertura 
'[No = 0 ; SI = 1']]]</f>
        <v>0</v>
      </c>
    </row>
    <row r="156" spans="1:8" x14ac:dyDescent="0.3">
      <c r="A156" s="7" t="s">
        <v>424</v>
      </c>
      <c r="B156" s="23" t="s">
        <v>4</v>
      </c>
      <c r="C156" s="7" t="s">
        <v>217</v>
      </c>
      <c r="D156" s="7" t="s">
        <v>381</v>
      </c>
      <c r="E156" s="24">
        <v>154.26096702592216</v>
      </c>
      <c r="F156" s="25">
        <f>Tabella3[[#This Row],[Comunicazioni
'[N']]]/951053</f>
        <v>1.6220017919708172E-4</v>
      </c>
      <c r="G156" s="19"/>
      <c r="H156" s="25">
        <f>Tabella3[[#This Row],[PESO Comunicazioni 
'[%']]]*Tabella3[[#This Row],[Copertura 
'[No = 0 ; SI = 1']]]</f>
        <v>0</v>
      </c>
    </row>
    <row r="157" spans="1:8" x14ac:dyDescent="0.3">
      <c r="A157" s="7" t="s">
        <v>423</v>
      </c>
      <c r="B157" s="23" t="s">
        <v>4</v>
      </c>
      <c r="C157" s="7" t="s">
        <v>217</v>
      </c>
      <c r="D157" s="7" t="s">
        <v>381</v>
      </c>
      <c r="E157" s="24">
        <v>194.13880332572961</v>
      </c>
      <c r="F157" s="25">
        <f>Tabella3[[#This Row],[Comunicazioni
'[N']]]/951053</f>
        <v>2.0413037267715849E-4</v>
      </c>
      <c r="G157" s="19"/>
      <c r="H157" s="25">
        <f>Tabella3[[#This Row],[PESO Comunicazioni 
'[%']]]*Tabella3[[#This Row],[Copertura 
'[No = 0 ; SI = 1']]]</f>
        <v>0</v>
      </c>
    </row>
    <row r="158" spans="1:8" x14ac:dyDescent="0.3">
      <c r="A158" s="7" t="s">
        <v>422</v>
      </c>
      <c r="B158" s="23" t="s">
        <v>4</v>
      </c>
      <c r="C158" s="7" t="s">
        <v>217</v>
      </c>
      <c r="D158" s="7" t="s">
        <v>381</v>
      </c>
      <c r="E158" s="24">
        <v>368.27609395822856</v>
      </c>
      <c r="F158" s="25">
        <f>Tabella3[[#This Row],[Comunicazioni
'[N']]]/951053</f>
        <v>3.872298325731884E-4</v>
      </c>
      <c r="G158" s="19"/>
      <c r="H158" s="25">
        <f>Tabella3[[#This Row],[PESO Comunicazioni 
'[%']]]*Tabella3[[#This Row],[Copertura 
'[No = 0 ; SI = 1']]]</f>
        <v>0</v>
      </c>
    </row>
    <row r="159" spans="1:8" x14ac:dyDescent="0.3">
      <c r="A159" s="7" t="s">
        <v>421</v>
      </c>
      <c r="B159" s="23" t="s">
        <v>4</v>
      </c>
      <c r="C159" s="7" t="s">
        <v>217</v>
      </c>
      <c r="D159" s="7" t="s">
        <v>381</v>
      </c>
      <c r="E159" s="24">
        <v>141.38464341934537</v>
      </c>
      <c r="F159" s="25">
        <f>Tabella3[[#This Row],[Comunicazioni
'[N']]]/951053</f>
        <v>1.4866116128054417E-4</v>
      </c>
      <c r="G159" s="19"/>
      <c r="H159" s="25">
        <f>Tabella3[[#This Row],[PESO Comunicazioni 
'[%']]]*Tabella3[[#This Row],[Copertura 
'[No = 0 ; SI = 1']]]</f>
        <v>0</v>
      </c>
    </row>
    <row r="160" spans="1:8" x14ac:dyDescent="0.3">
      <c r="A160" s="7" t="s">
        <v>420</v>
      </c>
      <c r="B160" s="23" t="s">
        <v>4</v>
      </c>
      <c r="C160" s="7" t="s">
        <v>217</v>
      </c>
      <c r="D160" s="7" t="s">
        <v>381</v>
      </c>
      <c r="E160" s="24">
        <v>201.2006415224412</v>
      </c>
      <c r="F160" s="25">
        <f>Tabella3[[#This Row],[Comunicazioni
'[N']]]/951053</f>
        <v>2.1155565622782454E-4</v>
      </c>
      <c r="G160" s="19"/>
      <c r="H160" s="25">
        <f>Tabella3[[#This Row],[PESO Comunicazioni 
'[%']]]*Tabella3[[#This Row],[Copertura 
'[No = 0 ; SI = 1']]]</f>
        <v>0</v>
      </c>
    </row>
    <row r="161" spans="1:8" x14ac:dyDescent="0.3">
      <c r="A161" s="7" t="s">
        <v>419</v>
      </c>
      <c r="B161" s="23" t="s">
        <v>4</v>
      </c>
      <c r="C161" s="7" t="s">
        <v>217</v>
      </c>
      <c r="D161" s="7" t="s">
        <v>381</v>
      </c>
      <c r="E161" s="24">
        <v>322.64712313849816</v>
      </c>
      <c r="F161" s="25">
        <f>Tabella3[[#This Row],[Comunicazioni
'[N']]]/951053</f>
        <v>3.3925251604116505E-4</v>
      </c>
      <c r="G161" s="19"/>
      <c r="H161" s="25">
        <f>Tabella3[[#This Row],[PESO Comunicazioni 
'[%']]]*Tabella3[[#This Row],[Copertura 
'[No = 0 ; SI = 1']]]</f>
        <v>0</v>
      </c>
    </row>
    <row r="162" spans="1:8" x14ac:dyDescent="0.3">
      <c r="A162" s="7" t="s">
        <v>418</v>
      </c>
      <c r="B162" s="23" t="s">
        <v>4</v>
      </c>
      <c r="C162" s="7" t="s">
        <v>217</v>
      </c>
      <c r="D162" s="7" t="s">
        <v>381</v>
      </c>
      <c r="E162" s="24">
        <v>1450.5553955286632</v>
      </c>
      <c r="F162" s="25">
        <f>Tabella3[[#This Row],[Comunicazioni
'[N']]]/951053</f>
        <v>1.5252098416477979E-3</v>
      </c>
      <c r="G162" s="19"/>
      <c r="H162" s="25">
        <f>Tabella3[[#This Row],[PESO Comunicazioni 
'[%']]]*Tabella3[[#This Row],[Copertura 
'[No = 0 ; SI = 1']]]</f>
        <v>0</v>
      </c>
    </row>
    <row r="163" spans="1:8" x14ac:dyDescent="0.3">
      <c r="A163" s="7" t="s">
        <v>417</v>
      </c>
      <c r="B163" s="23" t="s">
        <v>4</v>
      </c>
      <c r="C163" s="7" t="s">
        <v>217</v>
      </c>
      <c r="D163" s="7" t="s">
        <v>381</v>
      </c>
      <c r="E163" s="24">
        <v>62.503781733076607</v>
      </c>
      <c r="F163" s="25">
        <f>Tabella3[[#This Row],[Comunicazioni
'[N']]]/951053</f>
        <v>6.5720608349983237E-5</v>
      </c>
      <c r="G163" s="19"/>
      <c r="H163" s="25">
        <f>Tabella3[[#This Row],[PESO Comunicazioni 
'[%']]]*Tabella3[[#This Row],[Copertura 
'[No = 0 ; SI = 1']]]</f>
        <v>0</v>
      </c>
    </row>
    <row r="164" spans="1:8" x14ac:dyDescent="0.3">
      <c r="A164" s="7" t="s">
        <v>416</v>
      </c>
      <c r="B164" s="23" t="s">
        <v>4</v>
      </c>
      <c r="C164" s="7" t="s">
        <v>217</v>
      </c>
      <c r="D164" s="7" t="s">
        <v>381</v>
      </c>
      <c r="E164" s="24">
        <v>597.85532812709266</v>
      </c>
      <c r="F164" s="25">
        <f>Tabella3[[#This Row],[Comunicazioni
'[N']]]/951053</f>
        <v>6.286246172685357E-4</v>
      </c>
      <c r="G164" s="19"/>
      <c r="H164" s="25">
        <f>Tabella3[[#This Row],[PESO Comunicazioni 
'[%']]]*Tabella3[[#This Row],[Copertura 
'[No = 0 ; SI = 1']]]</f>
        <v>0</v>
      </c>
    </row>
    <row r="165" spans="1:8" x14ac:dyDescent="0.3">
      <c r="A165" s="7" t="s">
        <v>415</v>
      </c>
      <c r="B165" s="23" t="s">
        <v>4</v>
      </c>
      <c r="C165" s="7" t="s">
        <v>217</v>
      </c>
      <c r="D165" s="7" t="s">
        <v>381</v>
      </c>
      <c r="E165" s="24">
        <v>477.85079004740066</v>
      </c>
      <c r="F165" s="25">
        <f>Tabella3[[#This Row],[Comunicazioni
'[N']]]/951053</f>
        <v>5.0244391221877295E-4</v>
      </c>
      <c r="G165" s="19"/>
      <c r="H165" s="25">
        <f>Tabella3[[#This Row],[PESO Comunicazioni 
'[%']]]*Tabella3[[#This Row],[Copertura 
'[No = 0 ; SI = 1']]]</f>
        <v>0</v>
      </c>
    </row>
    <row r="166" spans="1:8" x14ac:dyDescent="0.3">
      <c r="A166" s="7" t="s">
        <v>414</v>
      </c>
      <c r="B166" s="23" t="s">
        <v>4</v>
      </c>
      <c r="C166" s="7" t="s">
        <v>217</v>
      </c>
      <c r="D166" s="7" t="s">
        <v>381</v>
      </c>
      <c r="E166" s="24">
        <v>138.635021592653</v>
      </c>
      <c r="F166" s="25">
        <f>Tabella3[[#This Row],[Comunicazioni
'[N']]]/951053</f>
        <v>1.4577002710958591E-4</v>
      </c>
      <c r="G166" s="19"/>
      <c r="H166" s="25">
        <f>Tabella3[[#This Row],[PESO Comunicazioni 
'[%']]]*Tabella3[[#This Row],[Copertura 
'[No = 0 ; SI = 1']]]</f>
        <v>0</v>
      </c>
    </row>
    <row r="167" spans="1:8" x14ac:dyDescent="0.3">
      <c r="A167" s="7" t="s">
        <v>413</v>
      </c>
      <c r="B167" s="23" t="s">
        <v>4</v>
      </c>
      <c r="C167" s="7" t="s">
        <v>217</v>
      </c>
      <c r="D167" s="7" t="s">
        <v>381</v>
      </c>
      <c r="E167" s="24">
        <v>255.33188138201763</v>
      </c>
      <c r="F167" s="25">
        <f>Tabella3[[#This Row],[Comunicazioni
'[N']]]/951053</f>
        <v>2.6847282052842229E-4</v>
      </c>
      <c r="G167" s="19"/>
      <c r="H167" s="25">
        <f>Tabella3[[#This Row],[PESO Comunicazioni 
'[%']]]*Tabella3[[#This Row],[Copertura 
'[No = 0 ; SI = 1']]]</f>
        <v>0</v>
      </c>
    </row>
    <row r="168" spans="1:8" x14ac:dyDescent="0.3">
      <c r="A168" s="7" t="s">
        <v>412</v>
      </c>
      <c r="B168" s="23" t="s">
        <v>4</v>
      </c>
      <c r="C168" s="7" t="s">
        <v>217</v>
      </c>
      <c r="D168" s="7" t="s">
        <v>381</v>
      </c>
      <c r="E168" s="24">
        <v>247.14182871219089</v>
      </c>
      <c r="F168" s="25">
        <f>Tabella3[[#This Row],[Comunicazioni
'[N']]]/951053</f>
        <v>2.598612576924639E-4</v>
      </c>
      <c r="G168" s="19"/>
      <c r="H168" s="25">
        <f>Tabella3[[#This Row],[PESO Comunicazioni 
'[%']]]*Tabella3[[#This Row],[Copertura 
'[No = 0 ; SI = 1']]]</f>
        <v>0</v>
      </c>
    </row>
    <row r="169" spans="1:8" x14ac:dyDescent="0.3">
      <c r="A169" s="7" t="s">
        <v>411</v>
      </c>
      <c r="B169" s="23" t="s">
        <v>4</v>
      </c>
      <c r="C169" s="7" t="s">
        <v>217</v>
      </c>
      <c r="D169" s="7" t="s">
        <v>381</v>
      </c>
      <c r="E169" s="24">
        <v>273.58074686209466</v>
      </c>
      <c r="F169" s="25">
        <f>Tabella3[[#This Row],[Comunicazioni
'[N']]]/951053</f>
        <v>2.876608841590265E-4</v>
      </c>
      <c r="G169" s="19"/>
      <c r="H169" s="25">
        <f>Tabella3[[#This Row],[PESO Comunicazioni 
'[%']]]*Tabella3[[#This Row],[Copertura 
'[No = 0 ; SI = 1']]]</f>
        <v>0</v>
      </c>
    </row>
    <row r="170" spans="1:8" x14ac:dyDescent="0.3">
      <c r="A170" s="7" t="s">
        <v>410</v>
      </c>
      <c r="B170" s="23" t="s">
        <v>4</v>
      </c>
      <c r="C170" s="7" t="s">
        <v>217</v>
      </c>
      <c r="D170" s="7" t="s">
        <v>381</v>
      </c>
      <c r="E170" s="24">
        <v>1075.7046054812627</v>
      </c>
      <c r="F170" s="25">
        <f>Tabella3[[#This Row],[Comunicazioni
'[N']]]/951053</f>
        <v>1.1310669389416391E-3</v>
      </c>
      <c r="G170" s="19"/>
      <c r="H170" s="25">
        <f>Tabella3[[#This Row],[PESO Comunicazioni 
'[%']]]*Tabella3[[#This Row],[Copertura 
'[No = 0 ; SI = 1']]]</f>
        <v>0</v>
      </c>
    </row>
    <row r="171" spans="1:8" x14ac:dyDescent="0.3">
      <c r="A171" s="7" t="s">
        <v>409</v>
      </c>
      <c r="B171" s="23" t="s">
        <v>4</v>
      </c>
      <c r="C171" s="7" t="s">
        <v>217</v>
      </c>
      <c r="D171" s="7" t="s">
        <v>381</v>
      </c>
      <c r="E171" s="24">
        <v>128.01058885261449</v>
      </c>
      <c r="F171" s="25">
        <f>Tabella3[[#This Row],[Comunicazioni
'[N']]]/951053</f>
        <v>1.3459879612662438E-4</v>
      </c>
      <c r="G171" s="19"/>
      <c r="H171" s="25">
        <f>Tabella3[[#This Row],[PESO Comunicazioni 
'[%']]]*Tabella3[[#This Row],[Copertura 
'[No = 0 ; SI = 1']]]</f>
        <v>0</v>
      </c>
    </row>
    <row r="172" spans="1:8" x14ac:dyDescent="0.3">
      <c r="A172" s="7" t="s">
        <v>408</v>
      </c>
      <c r="B172" s="23" t="s">
        <v>4</v>
      </c>
      <c r="C172" s="7" t="s">
        <v>217</v>
      </c>
      <c r="D172" s="7" t="s">
        <v>381</v>
      </c>
      <c r="E172" s="24">
        <v>3182.5994458580967</v>
      </c>
      <c r="F172" s="25">
        <f>Tabella3[[#This Row],[Comunicazioni
'[N']]]/951053</f>
        <v>3.3463954646671601E-3</v>
      </c>
      <c r="G172" s="19"/>
      <c r="H172" s="25">
        <f>Tabella3[[#This Row],[PESO Comunicazioni 
'[%']]]*Tabella3[[#This Row],[Copertura 
'[No = 0 ; SI = 1']]]</f>
        <v>0</v>
      </c>
    </row>
    <row r="173" spans="1:8" x14ac:dyDescent="0.3">
      <c r="A173" s="7" t="s">
        <v>407</v>
      </c>
      <c r="B173" s="23" t="s">
        <v>4</v>
      </c>
      <c r="C173" s="7" t="s">
        <v>217</v>
      </c>
      <c r="D173" s="7" t="s">
        <v>381</v>
      </c>
      <c r="E173" s="24">
        <v>326.21274306828639</v>
      </c>
      <c r="F173" s="25">
        <f>Tabella3[[#This Row],[Comunicazioni
'[N']]]/951053</f>
        <v>3.4300164456479965E-4</v>
      </c>
      <c r="G173" s="19"/>
      <c r="H173" s="25">
        <f>Tabella3[[#This Row],[PESO Comunicazioni 
'[%']]]*Tabella3[[#This Row],[Copertura 
'[No = 0 ; SI = 1']]]</f>
        <v>0</v>
      </c>
    </row>
    <row r="174" spans="1:8" x14ac:dyDescent="0.3">
      <c r="A174" s="7" t="s">
        <v>406</v>
      </c>
      <c r="B174" s="23" t="s">
        <v>4</v>
      </c>
      <c r="C174" s="7" t="s">
        <v>217</v>
      </c>
      <c r="D174" s="7" t="s">
        <v>381</v>
      </c>
      <c r="E174" s="24">
        <v>502.65771199111265</v>
      </c>
      <c r="F174" s="25">
        <f>Tabella3[[#This Row],[Comunicazioni
'[N']]]/951053</f>
        <v>5.2852754997998288E-4</v>
      </c>
      <c r="G174" s="19"/>
      <c r="H174" s="25">
        <f>Tabella3[[#This Row],[PESO Comunicazioni 
'[%']]]*Tabella3[[#This Row],[Copertura 
'[No = 0 ; SI = 1']]]</f>
        <v>0</v>
      </c>
    </row>
    <row r="175" spans="1:8" x14ac:dyDescent="0.3">
      <c r="A175" s="7" t="s">
        <v>405</v>
      </c>
      <c r="B175" s="23" t="s">
        <v>4</v>
      </c>
      <c r="C175" s="7" t="s">
        <v>217</v>
      </c>
      <c r="D175" s="7" t="s">
        <v>381</v>
      </c>
      <c r="E175" s="24">
        <v>306.46009585513275</v>
      </c>
      <c r="F175" s="25">
        <f>Tabella3[[#This Row],[Comunicazioni
'[N']]]/951053</f>
        <v>3.2223240540236217E-4</v>
      </c>
      <c r="G175" s="19"/>
      <c r="H175" s="25">
        <f>Tabella3[[#This Row],[PESO Comunicazioni 
'[%']]]*Tabella3[[#This Row],[Copertura 
'[No = 0 ; SI = 1']]]</f>
        <v>0</v>
      </c>
    </row>
    <row r="176" spans="1:8" x14ac:dyDescent="0.3">
      <c r="A176" s="7" t="s">
        <v>404</v>
      </c>
      <c r="B176" s="23" t="s">
        <v>4</v>
      </c>
      <c r="C176" s="7" t="s">
        <v>217</v>
      </c>
      <c r="D176" s="7" t="s">
        <v>381</v>
      </c>
      <c r="E176" s="24">
        <v>563.78895185068905</v>
      </c>
      <c r="F176" s="25">
        <f>Tabella3[[#This Row],[Comunicazioni
'[N']]]/951053</f>
        <v>5.9280497706299133E-4</v>
      </c>
      <c r="G176" s="19"/>
      <c r="H176" s="25">
        <f>Tabella3[[#This Row],[PESO Comunicazioni 
'[%']]]*Tabella3[[#This Row],[Copertura 
'[No = 0 ; SI = 1']]]</f>
        <v>0</v>
      </c>
    </row>
    <row r="177" spans="1:8" x14ac:dyDescent="0.3">
      <c r="A177" s="7" t="s">
        <v>403</v>
      </c>
      <c r="B177" s="23" t="s">
        <v>4</v>
      </c>
      <c r="C177" s="7" t="s">
        <v>217</v>
      </c>
      <c r="D177" s="7" t="s">
        <v>381</v>
      </c>
      <c r="E177" s="24">
        <v>623.85684082032321</v>
      </c>
      <c r="F177" s="25">
        <f>Tabella3[[#This Row],[Comunicazioni
'[N']]]/951053</f>
        <v>6.5596432672030184E-4</v>
      </c>
      <c r="G177" s="19"/>
      <c r="H177" s="25">
        <f>Tabella3[[#This Row],[PESO Comunicazioni 
'[%']]]*Tabella3[[#This Row],[Copertura 
'[No = 0 ; SI = 1']]]</f>
        <v>0</v>
      </c>
    </row>
    <row r="178" spans="1:8" x14ac:dyDescent="0.3">
      <c r="A178" s="7" t="s">
        <v>402</v>
      </c>
      <c r="B178" s="23" t="s">
        <v>4</v>
      </c>
      <c r="C178" s="7" t="s">
        <v>217</v>
      </c>
      <c r="D178" s="7" t="s">
        <v>381</v>
      </c>
      <c r="E178" s="24">
        <v>193.13729063249897</v>
      </c>
      <c r="F178" s="25">
        <f>Tabella3[[#This Row],[Comunicazioni
'[N']]]/951053</f>
        <v>2.03077316019716E-4</v>
      </c>
      <c r="G178" s="19"/>
      <c r="H178" s="25">
        <f>Tabella3[[#This Row],[PESO Comunicazioni 
'[%']]]*Tabella3[[#This Row],[Copertura 
'[No = 0 ; SI = 1']]]</f>
        <v>0</v>
      </c>
    </row>
    <row r="179" spans="1:8" x14ac:dyDescent="0.3">
      <c r="A179" s="7" t="s">
        <v>401</v>
      </c>
      <c r="B179" s="23" t="s">
        <v>4</v>
      </c>
      <c r="C179" s="7" t="s">
        <v>217</v>
      </c>
      <c r="D179" s="7" t="s">
        <v>381</v>
      </c>
      <c r="E179" s="24">
        <v>273.89296323211386</v>
      </c>
      <c r="F179" s="25">
        <f>Tabella3[[#This Row],[Comunicazioni
'[N']]]/951053</f>
        <v>2.8798916909164249E-4</v>
      </c>
      <c r="G179" s="19"/>
      <c r="H179" s="25">
        <f>Tabella3[[#This Row],[PESO Comunicazioni 
'[%']]]*Tabella3[[#This Row],[Copertura 
'[No = 0 ; SI = 1']]]</f>
        <v>0</v>
      </c>
    </row>
    <row r="180" spans="1:8" x14ac:dyDescent="0.3">
      <c r="A180" s="7" t="s">
        <v>400</v>
      </c>
      <c r="B180" s="23" t="s">
        <v>4</v>
      </c>
      <c r="C180" s="7" t="s">
        <v>217</v>
      </c>
      <c r="D180" s="7" t="s">
        <v>381</v>
      </c>
      <c r="E180" s="24">
        <v>1637.3080427418167</v>
      </c>
      <c r="F180" s="25">
        <f>Tabella3[[#This Row],[Comunicazioni
'[N']]]/951053</f>
        <v>1.7215739214763181E-3</v>
      </c>
      <c r="G180" s="19"/>
      <c r="H180" s="25">
        <f>Tabella3[[#This Row],[PESO Comunicazioni 
'[%']]]*Tabella3[[#This Row],[Copertura 
'[No = 0 ; SI = 1']]]</f>
        <v>0</v>
      </c>
    </row>
    <row r="181" spans="1:8" x14ac:dyDescent="0.3">
      <c r="A181" s="7" t="s">
        <v>399</v>
      </c>
      <c r="B181" s="23" t="s">
        <v>4</v>
      </c>
      <c r="C181" s="7" t="s">
        <v>217</v>
      </c>
      <c r="D181" s="7" t="s">
        <v>381</v>
      </c>
      <c r="E181" s="24">
        <v>2983.077511806252</v>
      </c>
      <c r="F181" s="25">
        <f>Tabella3[[#This Row],[Comunicazioni
'[N']]]/951053</f>
        <v>3.136604912456248E-3</v>
      </c>
      <c r="G181" s="19"/>
      <c r="H181" s="25">
        <f>Tabella3[[#This Row],[PESO Comunicazioni 
'[%']]]*Tabella3[[#This Row],[Copertura 
'[No = 0 ; SI = 1']]]</f>
        <v>0</v>
      </c>
    </row>
    <row r="182" spans="1:8" x14ac:dyDescent="0.3">
      <c r="A182" s="7" t="s">
        <v>398</v>
      </c>
      <c r="B182" s="23" t="s">
        <v>4</v>
      </c>
      <c r="C182" s="7" t="s">
        <v>217</v>
      </c>
      <c r="D182" s="7" t="s">
        <v>381</v>
      </c>
      <c r="E182" s="24">
        <v>1156.2114126008005</v>
      </c>
      <c r="F182" s="25">
        <f>Tabella3[[#This Row],[Comunicazioni
'[N']]]/951053</f>
        <v>1.2157171183948745E-3</v>
      </c>
      <c r="G182" s="19"/>
      <c r="H182" s="25">
        <f>Tabella3[[#This Row],[PESO Comunicazioni 
'[%']]]*Tabella3[[#This Row],[Copertura 
'[No = 0 ; SI = 1']]]</f>
        <v>0</v>
      </c>
    </row>
    <row r="183" spans="1:8" x14ac:dyDescent="0.3">
      <c r="A183" s="7" t="s">
        <v>397</v>
      </c>
      <c r="B183" s="23" t="s">
        <v>4</v>
      </c>
      <c r="C183" s="7" t="s">
        <v>217</v>
      </c>
      <c r="D183" s="7" t="s">
        <v>381</v>
      </c>
      <c r="E183" s="24">
        <v>883.18418412264896</v>
      </c>
      <c r="F183" s="25">
        <f>Tabella3[[#This Row],[Comunicazioni
'[N']]]/951053</f>
        <v>9.2863824005880744E-4</v>
      </c>
      <c r="G183" s="19"/>
      <c r="H183" s="25">
        <f>Tabella3[[#This Row],[PESO Comunicazioni 
'[%']]]*Tabella3[[#This Row],[Copertura 
'[No = 0 ; SI = 1']]]</f>
        <v>0</v>
      </c>
    </row>
    <row r="184" spans="1:8" x14ac:dyDescent="0.3">
      <c r="A184" s="7" t="s">
        <v>396</v>
      </c>
      <c r="B184" s="23" t="s">
        <v>4</v>
      </c>
      <c r="C184" s="7" t="s">
        <v>217</v>
      </c>
      <c r="D184" s="7" t="s">
        <v>381</v>
      </c>
      <c r="E184" s="24">
        <v>712.48581164005373</v>
      </c>
      <c r="F184" s="25">
        <f>Tabella3[[#This Row],[Comunicazioni
'[N']]]/951053</f>
        <v>7.491546860585622E-4</v>
      </c>
      <c r="G184" s="19"/>
      <c r="H184" s="25">
        <f>Tabella3[[#This Row],[PESO Comunicazioni 
'[%']]]*Tabella3[[#This Row],[Copertura 
'[No = 0 ; SI = 1']]]</f>
        <v>0</v>
      </c>
    </row>
    <row r="185" spans="1:8" x14ac:dyDescent="0.3">
      <c r="A185" s="7" t="s">
        <v>395</v>
      </c>
      <c r="B185" s="23" t="s">
        <v>4</v>
      </c>
      <c r="C185" s="7" t="s">
        <v>217</v>
      </c>
      <c r="D185" s="7" t="s">
        <v>381</v>
      </c>
      <c r="E185" s="24">
        <v>2282.6505129764491</v>
      </c>
      <c r="F185" s="25">
        <f>Tabella3[[#This Row],[Comunicazioni
'[N']]]/951053</f>
        <v>2.4001296594158782E-3</v>
      </c>
      <c r="G185" s="19"/>
      <c r="H185" s="25">
        <f>Tabella3[[#This Row],[PESO Comunicazioni 
'[%']]]*Tabella3[[#This Row],[Copertura 
'[No = 0 ; SI = 1']]]</f>
        <v>0</v>
      </c>
    </row>
    <row r="186" spans="1:8" x14ac:dyDescent="0.3">
      <c r="A186" s="7" t="s">
        <v>394</v>
      </c>
      <c r="B186" s="23" t="s">
        <v>4</v>
      </c>
      <c r="C186" s="7" t="s">
        <v>217</v>
      </c>
      <c r="D186" s="7" t="s">
        <v>381</v>
      </c>
      <c r="E186" s="24">
        <v>1247.9595217342621</v>
      </c>
      <c r="F186" s="25">
        <f>Tabella3[[#This Row],[Comunicazioni
'[N']]]/951053</f>
        <v>1.3121871459679556E-3</v>
      </c>
      <c r="G186" s="19"/>
      <c r="H186" s="25">
        <f>Tabella3[[#This Row],[PESO Comunicazioni 
'[%']]]*Tabella3[[#This Row],[Copertura 
'[No = 0 ; SI = 1']]]</f>
        <v>0</v>
      </c>
    </row>
    <row r="187" spans="1:8" x14ac:dyDescent="0.3">
      <c r="A187" s="7" t="s">
        <v>393</v>
      </c>
      <c r="B187" s="23" t="s">
        <v>4</v>
      </c>
      <c r="C187" s="7" t="s">
        <v>217</v>
      </c>
      <c r="D187" s="7" t="s">
        <v>381</v>
      </c>
      <c r="E187" s="24">
        <v>397.21274306828639</v>
      </c>
      <c r="F187" s="25">
        <f>Tabella3[[#This Row],[Comunicazioni
'[N']]]/951053</f>
        <v>4.1765573850067913E-4</v>
      </c>
      <c r="G187" s="19"/>
      <c r="H187" s="25">
        <f>Tabella3[[#This Row],[PESO Comunicazioni 
'[%']]]*Tabella3[[#This Row],[Copertura 
'[No = 0 ; SI = 1']]]</f>
        <v>0</v>
      </c>
    </row>
    <row r="188" spans="1:8" x14ac:dyDescent="0.3">
      <c r="A188" s="7" t="s">
        <v>392</v>
      </c>
      <c r="B188" s="23" t="s">
        <v>4</v>
      </c>
      <c r="C188" s="7" t="s">
        <v>217</v>
      </c>
      <c r="D188" s="7" t="s">
        <v>381</v>
      </c>
      <c r="E188" s="24">
        <v>593.1660318038812</v>
      </c>
      <c r="F188" s="25">
        <f>Tabella3[[#This Row],[Comunicazioni
'[N']]]/951053</f>
        <v>6.2369398109661728E-4</v>
      </c>
      <c r="G188" s="19"/>
      <c r="H188" s="25">
        <f>Tabella3[[#This Row],[PESO Comunicazioni 
'[%']]]*Tabella3[[#This Row],[Copertura 
'[No = 0 ; SI = 1']]]</f>
        <v>0</v>
      </c>
    </row>
    <row r="189" spans="1:8" x14ac:dyDescent="0.3">
      <c r="A189" s="7" t="s">
        <v>391</v>
      </c>
      <c r="B189" s="23" t="s">
        <v>4</v>
      </c>
      <c r="C189" s="7" t="s">
        <v>217</v>
      </c>
      <c r="D189" s="7" t="s">
        <v>381</v>
      </c>
      <c r="E189" s="24">
        <v>1046.9443948019557</v>
      </c>
      <c r="F189" s="25">
        <f>Tabella3[[#This Row],[Comunicazioni
'[N']]]/951053</f>
        <v>1.1008265520448973E-3</v>
      </c>
      <c r="G189" s="19"/>
      <c r="H189" s="25">
        <f>Tabella3[[#This Row],[PESO Comunicazioni 
'[%']]]*Tabella3[[#This Row],[Copertura 
'[No = 0 ; SI = 1']]]</f>
        <v>0</v>
      </c>
    </row>
    <row r="190" spans="1:8" x14ac:dyDescent="0.3">
      <c r="A190" s="7" t="s">
        <v>390</v>
      </c>
      <c r="B190" s="23" t="s">
        <v>4</v>
      </c>
      <c r="C190" s="7" t="s">
        <v>217</v>
      </c>
      <c r="D190" s="7" t="s">
        <v>381</v>
      </c>
      <c r="E190" s="24">
        <v>4650.0597239389745</v>
      </c>
      <c r="F190" s="25">
        <f>Tabella3[[#This Row],[Comunicazioni
'[N']]]/951053</f>
        <v>4.8893802174421134E-3</v>
      </c>
      <c r="G190" s="19"/>
      <c r="H190" s="25">
        <f>Tabella3[[#This Row],[PESO Comunicazioni 
'[%']]]*Tabella3[[#This Row],[Copertura 
'[No = 0 ; SI = 1']]]</f>
        <v>0</v>
      </c>
    </row>
    <row r="191" spans="1:8" x14ac:dyDescent="0.3">
      <c r="A191" s="7" t="s">
        <v>389</v>
      </c>
      <c r="B191" s="23" t="s">
        <v>4</v>
      </c>
      <c r="C191" s="7" t="s">
        <v>217</v>
      </c>
      <c r="D191" s="7" t="s">
        <v>381</v>
      </c>
      <c r="E191" s="24">
        <v>847.86591697970709</v>
      </c>
      <c r="F191" s="25">
        <f>Tabella3[[#This Row],[Comunicazioni
'[N']]]/951053</f>
        <v>8.9150227903146001E-4</v>
      </c>
      <c r="G191" s="19"/>
      <c r="H191" s="25">
        <f>Tabella3[[#This Row],[PESO Comunicazioni 
'[%']]]*Tabella3[[#This Row],[Copertura 
'[No = 0 ; SI = 1']]]</f>
        <v>0</v>
      </c>
    </row>
    <row r="192" spans="1:8" x14ac:dyDescent="0.3">
      <c r="A192" s="7" t="s">
        <v>388</v>
      </c>
      <c r="B192" s="23" t="s">
        <v>4</v>
      </c>
      <c r="C192" s="7" t="s">
        <v>217</v>
      </c>
      <c r="D192" s="7" t="s">
        <v>381</v>
      </c>
      <c r="E192" s="24">
        <v>390.90203939149774</v>
      </c>
      <c r="F192" s="25">
        <f>Tabella3[[#This Row],[Comunicazioni
'[N']]]/951053</f>
        <v>4.1102024744309488E-4</v>
      </c>
      <c r="G192" s="19"/>
      <c r="H192" s="25">
        <f>Tabella3[[#This Row],[PESO Comunicazioni 
'[%']]]*Tabella3[[#This Row],[Copertura 
'[No = 0 ; SI = 1']]]</f>
        <v>0</v>
      </c>
    </row>
    <row r="193" spans="1:8" x14ac:dyDescent="0.3">
      <c r="A193" s="7" t="s">
        <v>387</v>
      </c>
      <c r="B193" s="23" t="s">
        <v>4</v>
      </c>
      <c r="C193" s="7" t="s">
        <v>217</v>
      </c>
      <c r="D193" s="7" t="s">
        <v>381</v>
      </c>
      <c r="E193" s="24">
        <v>369.39825765842113</v>
      </c>
      <c r="F193" s="25">
        <f>Tabella3[[#This Row],[Comunicazioni
'[N']]]/951053</f>
        <v>3.8840974967580265E-4</v>
      </c>
      <c r="G193" s="19"/>
      <c r="H193" s="25">
        <f>Tabella3[[#This Row],[PESO Comunicazioni 
'[%']]]*Tabella3[[#This Row],[Copertura 
'[No = 0 ; SI = 1']]]</f>
        <v>0</v>
      </c>
    </row>
    <row r="194" spans="1:8" x14ac:dyDescent="0.3">
      <c r="A194" s="7" t="s">
        <v>386</v>
      </c>
      <c r="B194" s="23" t="s">
        <v>4</v>
      </c>
      <c r="C194" s="7" t="s">
        <v>217</v>
      </c>
      <c r="D194" s="7" t="s">
        <v>381</v>
      </c>
      <c r="E194" s="24">
        <v>231.01512693230643</v>
      </c>
      <c r="F194" s="25">
        <f>Tabella3[[#This Row],[Comunicazioni
'[N']]]/951053</f>
        <v>2.4290457727624688E-4</v>
      </c>
      <c r="G194" s="19"/>
      <c r="H194" s="25">
        <f>Tabella3[[#This Row],[PESO Comunicazioni 
'[%']]]*Tabella3[[#This Row],[Copertura 
'[No = 0 ; SI = 1']]]</f>
        <v>0</v>
      </c>
    </row>
    <row r="195" spans="1:8" x14ac:dyDescent="0.3">
      <c r="A195" s="7" t="s">
        <v>385</v>
      </c>
      <c r="B195" s="23" t="s">
        <v>4</v>
      </c>
      <c r="C195" s="7" t="s">
        <v>217</v>
      </c>
      <c r="D195" s="7" t="s">
        <v>381</v>
      </c>
      <c r="E195" s="24">
        <v>240.07847782224866</v>
      </c>
      <c r="F195" s="25">
        <f>Tabella3[[#This Row],[Comunicazioni
'[N']]]/951053</f>
        <v>2.5243438359612833E-4</v>
      </c>
      <c r="G195" s="19"/>
      <c r="H195" s="25">
        <f>Tabella3[[#This Row],[PESO Comunicazioni 
'[%']]]*Tabella3[[#This Row],[Copertura 
'[No = 0 ; SI = 1']]]</f>
        <v>0</v>
      </c>
    </row>
    <row r="196" spans="1:8" x14ac:dyDescent="0.3">
      <c r="A196" s="7" t="s">
        <v>384</v>
      </c>
      <c r="B196" s="23" t="s">
        <v>4</v>
      </c>
      <c r="C196" s="7" t="s">
        <v>217</v>
      </c>
      <c r="D196" s="7" t="s">
        <v>381</v>
      </c>
      <c r="E196" s="24">
        <v>1075.3260128348397</v>
      </c>
      <c r="F196" s="25">
        <f>Tabella3[[#This Row],[Comunicazioni
'[N']]]/951053</f>
        <v>1.1306688616037589E-3</v>
      </c>
      <c r="G196" s="19"/>
      <c r="H196" s="25">
        <f>Tabella3[[#This Row],[PESO Comunicazioni 
'[%']]]*Tabella3[[#This Row],[Copertura 
'[No = 0 ; SI = 1']]]</f>
        <v>0</v>
      </c>
    </row>
    <row r="197" spans="1:8" x14ac:dyDescent="0.3">
      <c r="A197" s="7" t="s">
        <v>383</v>
      </c>
      <c r="B197" s="23" t="s">
        <v>4</v>
      </c>
      <c r="C197" s="7" t="s">
        <v>217</v>
      </c>
      <c r="D197" s="7" t="s">
        <v>381</v>
      </c>
      <c r="E197" s="24">
        <v>1181.5206035843585</v>
      </c>
      <c r="F197" s="25">
        <f>Tabella3[[#This Row],[Comunicazioni
'[N']]]/951053</f>
        <v>1.2423288750304752E-3</v>
      </c>
      <c r="G197" s="19"/>
      <c r="H197" s="25">
        <f>Tabella3[[#This Row],[PESO Comunicazioni 
'[%']]]*Tabella3[[#This Row],[Copertura 
'[No = 0 ; SI = 1']]]</f>
        <v>0</v>
      </c>
    </row>
    <row r="198" spans="1:8" x14ac:dyDescent="0.3">
      <c r="A198" s="7" t="s">
        <v>382</v>
      </c>
      <c r="B198" s="23" t="s">
        <v>4</v>
      </c>
      <c r="C198" s="7" t="s">
        <v>217</v>
      </c>
      <c r="D198" s="7" t="s">
        <v>381</v>
      </c>
      <c r="E198" s="24">
        <v>544.97900452051579</v>
      </c>
      <c r="F198" s="25">
        <f>Tabella3[[#This Row],[Comunicazioni
'[N']]]/951053</f>
        <v>5.7302695488108005E-4</v>
      </c>
      <c r="G198" s="19"/>
      <c r="H198" s="25">
        <f>Tabella3[[#This Row],[PESO Comunicazioni 
'[%']]]*Tabella3[[#This Row],[Copertura 
'[No = 0 ; SI = 1']]]</f>
        <v>0</v>
      </c>
    </row>
    <row r="199" spans="1:8" x14ac:dyDescent="0.3">
      <c r="A199" s="7" t="s">
        <v>380</v>
      </c>
      <c r="B199" s="23" t="s">
        <v>4</v>
      </c>
      <c r="C199" s="7" t="s">
        <v>217</v>
      </c>
      <c r="D199" s="7" t="s">
        <v>381</v>
      </c>
      <c r="E199" s="24">
        <v>1015.5024512655907</v>
      </c>
      <c r="F199" s="25">
        <f>Tabella3[[#This Row],[Comunicazioni
'[N']]]/951053</f>
        <v>1.0677664139281309E-3</v>
      </c>
      <c r="G199" s="19"/>
      <c r="H199" s="25">
        <f>Tabella3[[#This Row],[PESO Comunicazioni 
'[%']]]*Tabella3[[#This Row],[Copertura 
'[No = 0 ; SI = 1']]]</f>
        <v>0</v>
      </c>
    </row>
    <row r="200" spans="1:8" x14ac:dyDescent="0.3">
      <c r="A200" s="7" t="s">
        <v>378</v>
      </c>
      <c r="B200" s="23" t="s">
        <v>4</v>
      </c>
      <c r="C200" s="7" t="s">
        <v>217</v>
      </c>
      <c r="D200" s="7" t="s">
        <v>352</v>
      </c>
      <c r="E200" s="24">
        <v>262.14334140542155</v>
      </c>
      <c r="F200" s="25">
        <f>Tabella3[[#This Row],[Comunicazioni
'[N']]]/951053</f>
        <v>2.7563483991472774E-4</v>
      </c>
      <c r="G200" s="19"/>
      <c r="H200" s="25">
        <f>Tabella3[[#This Row],[PESO Comunicazioni 
'[%']]]*Tabella3[[#This Row],[Copertura 
'[No = 0 ; SI = 1']]]</f>
        <v>0</v>
      </c>
    </row>
    <row r="201" spans="1:8" x14ac:dyDescent="0.3">
      <c r="A201" s="7" t="s">
        <v>377</v>
      </c>
      <c r="B201" s="23" t="s">
        <v>4</v>
      </c>
      <c r="C201" s="7" t="s">
        <v>217</v>
      </c>
      <c r="D201" s="7" t="s">
        <v>352</v>
      </c>
      <c r="E201" s="24">
        <v>1279.8358453408391</v>
      </c>
      <c r="F201" s="25">
        <f>Tabella3[[#This Row],[Comunicazioni
'[N']]]/951053</f>
        <v>1.3457040200081794E-3</v>
      </c>
      <c r="G201" s="19"/>
      <c r="H201" s="25">
        <f>Tabella3[[#This Row],[PESO Comunicazioni 
'[%']]]*Tabella3[[#This Row],[Copertura 
'[No = 0 ; SI = 1']]]</f>
        <v>0</v>
      </c>
    </row>
    <row r="202" spans="1:8" x14ac:dyDescent="0.3">
      <c r="A202" s="7" t="s">
        <v>376</v>
      </c>
      <c r="B202" s="23" t="s">
        <v>4</v>
      </c>
      <c r="C202" s="7" t="s">
        <v>217</v>
      </c>
      <c r="D202" s="7" t="s">
        <v>352</v>
      </c>
      <c r="E202" s="24">
        <v>438.52798482476692</v>
      </c>
      <c r="F202" s="25">
        <f>Tabella3[[#This Row],[Comunicazioni
'[N']]]/951053</f>
        <v>4.6109731510732515E-4</v>
      </c>
      <c r="G202" s="19"/>
      <c r="H202" s="25">
        <f>Tabella3[[#This Row],[PESO Comunicazioni 
'[%']]]*Tabella3[[#This Row],[Copertura 
'[No = 0 ; SI = 1']]]</f>
        <v>0</v>
      </c>
    </row>
    <row r="203" spans="1:8" x14ac:dyDescent="0.3">
      <c r="A203" s="7" t="s">
        <v>375</v>
      </c>
      <c r="B203" s="23" t="s">
        <v>4</v>
      </c>
      <c r="C203" s="7" t="s">
        <v>217</v>
      </c>
      <c r="D203" s="7" t="s">
        <v>352</v>
      </c>
      <c r="E203" s="24">
        <v>806.92624248318805</v>
      </c>
      <c r="F203" s="25">
        <f>Tabella3[[#This Row],[Comunicazioni
'[N']]]/951053</f>
        <v>8.4845559867135481E-4</v>
      </c>
      <c r="G203" s="19"/>
      <c r="H203" s="25">
        <f>Tabella3[[#This Row],[PESO Comunicazioni 
'[%']]]*Tabella3[[#This Row],[Copertura 
'[No = 0 ; SI = 1']]]</f>
        <v>0</v>
      </c>
    </row>
    <row r="204" spans="1:8" x14ac:dyDescent="0.3">
      <c r="A204" s="7" t="s">
        <v>374</v>
      </c>
      <c r="B204" s="23" t="s">
        <v>4</v>
      </c>
      <c r="C204" s="7" t="s">
        <v>217</v>
      </c>
      <c r="D204" s="7" t="s">
        <v>352</v>
      </c>
      <c r="E204" s="24">
        <v>383.71047402844039</v>
      </c>
      <c r="F204" s="25">
        <f>Tabella3[[#This Row],[Comunicazioni
'[N']]]/951053</f>
        <v>4.0345856017323997E-4</v>
      </c>
      <c r="G204" s="19"/>
      <c r="H204" s="25">
        <f>Tabella3[[#This Row],[PESO Comunicazioni 
'[%']]]*Tabella3[[#This Row],[Copertura 
'[No = 0 ; SI = 1']]]</f>
        <v>0</v>
      </c>
    </row>
    <row r="205" spans="1:8" x14ac:dyDescent="0.3">
      <c r="A205" s="7" t="s">
        <v>373</v>
      </c>
      <c r="B205" s="23" t="s">
        <v>4</v>
      </c>
      <c r="C205" s="7" t="s">
        <v>217</v>
      </c>
      <c r="D205" s="7" t="s">
        <v>352</v>
      </c>
      <c r="E205" s="24">
        <v>395.52495943830559</v>
      </c>
      <c r="F205" s="25">
        <f>Tabella3[[#This Row],[Comunicazioni
'[N']]]/951053</f>
        <v>4.1588109120974917E-4</v>
      </c>
      <c r="G205" s="19"/>
      <c r="H205" s="25">
        <f>Tabella3[[#This Row],[PESO Comunicazioni 
'[%']]]*Tabella3[[#This Row],[Copertura 
'[No = 0 ; SI = 1']]]</f>
        <v>0</v>
      </c>
    </row>
    <row r="206" spans="1:8" x14ac:dyDescent="0.3">
      <c r="A206" s="7" t="s">
        <v>372</v>
      </c>
      <c r="B206" s="23" t="s">
        <v>4</v>
      </c>
      <c r="C206" s="7" t="s">
        <v>217</v>
      </c>
      <c r="D206" s="7" t="s">
        <v>352</v>
      </c>
      <c r="E206" s="24">
        <v>267.89296323211386</v>
      </c>
      <c r="F206" s="25">
        <f>Tabella3[[#This Row],[Comunicazioni
'[N']]]/951053</f>
        <v>2.8168037242100476E-4</v>
      </c>
      <c r="G206" s="19"/>
      <c r="H206" s="25">
        <f>Tabella3[[#This Row],[PESO Comunicazioni 
'[%']]]*Tabella3[[#This Row],[Copertura 
'[No = 0 ; SI = 1']]]</f>
        <v>0</v>
      </c>
    </row>
    <row r="207" spans="1:8" x14ac:dyDescent="0.3">
      <c r="A207" s="7" t="s">
        <v>371</v>
      </c>
      <c r="B207" s="23" t="s">
        <v>4</v>
      </c>
      <c r="C207" s="7" t="s">
        <v>217</v>
      </c>
      <c r="D207" s="7" t="s">
        <v>352</v>
      </c>
      <c r="E207" s="24">
        <v>4871.0039365151852</v>
      </c>
      <c r="F207" s="25">
        <f>Tabella3[[#This Row],[Comunicazioni
'[N']]]/951053</f>
        <v>5.1216955695583578E-3</v>
      </c>
      <c r="G207" s="19"/>
      <c r="H207" s="25">
        <f>Tabella3[[#This Row],[PESO Comunicazioni 
'[%']]]*Tabella3[[#This Row],[Copertura 
'[No = 0 ; SI = 1']]]</f>
        <v>0</v>
      </c>
    </row>
    <row r="208" spans="1:8" x14ac:dyDescent="0.3">
      <c r="A208" s="7" t="s">
        <v>370</v>
      </c>
      <c r="B208" s="23" t="s">
        <v>4</v>
      </c>
      <c r="C208" s="7" t="s">
        <v>217</v>
      </c>
      <c r="D208" s="7" t="s">
        <v>352</v>
      </c>
      <c r="E208" s="24">
        <v>184.63804697911428</v>
      </c>
      <c r="F208" s="25">
        <f>Tabella3[[#This Row],[Comunicazioni
'[N']]]/951053</f>
        <v>1.9414064934248067E-4</v>
      </c>
      <c r="G208" s="19"/>
      <c r="H208" s="25">
        <f>Tabella3[[#This Row],[PESO Comunicazioni 
'[%']]]*Tabella3[[#This Row],[Copertura 
'[No = 0 ; SI = 1']]]</f>
        <v>0</v>
      </c>
    </row>
    <row r="209" spans="1:8" x14ac:dyDescent="0.3">
      <c r="A209" s="7" t="s">
        <v>369</v>
      </c>
      <c r="B209" s="23" t="s">
        <v>4</v>
      </c>
      <c r="C209" s="7" t="s">
        <v>217</v>
      </c>
      <c r="D209" s="7" t="s">
        <v>352</v>
      </c>
      <c r="E209" s="24">
        <v>329.21123037505572</v>
      </c>
      <c r="F209" s="25">
        <f>Tabella3[[#This Row],[Comunicazioni
'[N']]]/951053</f>
        <v>3.4615445235444892E-4</v>
      </c>
      <c r="G209" s="19"/>
      <c r="H209" s="25">
        <f>Tabella3[[#This Row],[PESO Comunicazioni 
'[%']]]*Tabella3[[#This Row],[Copertura 
'[No = 0 ; SI = 1']]]</f>
        <v>0</v>
      </c>
    </row>
    <row r="210" spans="1:8" x14ac:dyDescent="0.3">
      <c r="A210" s="7" t="s">
        <v>368</v>
      </c>
      <c r="B210" s="23" t="s">
        <v>4</v>
      </c>
      <c r="C210" s="7" t="s">
        <v>217</v>
      </c>
      <c r="D210" s="7" t="s">
        <v>352</v>
      </c>
      <c r="E210" s="24">
        <v>271.89447592534452</v>
      </c>
      <c r="F210" s="25">
        <f>Tabella3[[#This Row],[Comunicazioni
'[N']]]/951053</f>
        <v>2.8588782741376616E-4</v>
      </c>
      <c r="G210" s="19"/>
      <c r="H210" s="25">
        <f>Tabella3[[#This Row],[PESO Comunicazioni 
'[%']]]*Tabella3[[#This Row],[Copertura 
'[No = 0 ; SI = 1']]]</f>
        <v>0</v>
      </c>
    </row>
    <row r="211" spans="1:8" x14ac:dyDescent="0.3">
      <c r="A211" s="7" t="s">
        <v>367</v>
      </c>
      <c r="B211" s="23" t="s">
        <v>4</v>
      </c>
      <c r="C211" s="7" t="s">
        <v>217</v>
      </c>
      <c r="D211" s="7" t="s">
        <v>352</v>
      </c>
      <c r="E211" s="24">
        <v>424.08906667486315</v>
      </c>
      <c r="F211" s="25">
        <f>Tabella3[[#This Row],[Comunicazioni
'[N']]]/951053</f>
        <v>4.4591528198203794E-4</v>
      </c>
      <c r="G211" s="19"/>
      <c r="H211" s="25">
        <f>Tabella3[[#This Row],[PESO Comunicazioni 
'[%']]]*Tabella3[[#This Row],[Copertura 
'[No = 0 ; SI = 1']]]</f>
        <v>0</v>
      </c>
    </row>
    <row r="212" spans="1:8" x14ac:dyDescent="0.3">
      <c r="A212" s="7" t="s">
        <v>366</v>
      </c>
      <c r="B212" s="23" t="s">
        <v>4</v>
      </c>
      <c r="C212" s="7" t="s">
        <v>217</v>
      </c>
      <c r="D212" s="7" t="s">
        <v>352</v>
      </c>
      <c r="E212" s="24">
        <v>86.256428946230244</v>
      </c>
      <c r="F212" s="25">
        <f>Tabella3[[#This Row],[Comunicazioni
'[N']]]/951053</f>
        <v>9.0695711959512502E-5</v>
      </c>
      <c r="G212" s="19"/>
      <c r="H212" s="25">
        <f>Tabella3[[#This Row],[PESO Comunicazioni 
'[%']]]*Tabella3[[#This Row],[Copertura 
'[No = 0 ; SI = 1']]]</f>
        <v>0</v>
      </c>
    </row>
    <row r="213" spans="1:8" x14ac:dyDescent="0.3">
      <c r="A213" s="7" t="s">
        <v>365</v>
      </c>
      <c r="B213" s="23" t="s">
        <v>4</v>
      </c>
      <c r="C213" s="7" t="s">
        <v>217</v>
      </c>
      <c r="D213" s="7" t="s">
        <v>352</v>
      </c>
      <c r="E213" s="24">
        <v>253.39220688549858</v>
      </c>
      <c r="F213" s="25">
        <f>Tabella3[[#This Row],[Comunicazioni
'[N']]]/951053</f>
        <v>2.6643331852746227E-4</v>
      </c>
      <c r="G213" s="19"/>
      <c r="H213" s="25">
        <f>Tabella3[[#This Row],[PESO Comunicazioni 
'[%']]]*Tabella3[[#This Row],[Copertura 
'[No = 0 ; SI = 1']]]</f>
        <v>0</v>
      </c>
    </row>
    <row r="214" spans="1:8" x14ac:dyDescent="0.3">
      <c r="A214" s="7" t="s">
        <v>364</v>
      </c>
      <c r="B214" s="23" t="s">
        <v>4</v>
      </c>
      <c r="C214" s="7" t="s">
        <v>217</v>
      </c>
      <c r="D214" s="7" t="s">
        <v>352</v>
      </c>
      <c r="E214" s="24">
        <v>43.128214473115122</v>
      </c>
      <c r="F214" s="25">
        <f>Tabella3[[#This Row],[Comunicazioni
'[N']]]/951053</f>
        <v>4.5347855979756251E-5</v>
      </c>
      <c r="G214" s="19"/>
      <c r="H214" s="25">
        <f>Tabella3[[#This Row],[PESO Comunicazioni 
'[%']]]*Tabella3[[#This Row],[Copertura 
'[No = 0 ; SI = 1']]]</f>
        <v>0</v>
      </c>
    </row>
    <row r="215" spans="1:8" x14ac:dyDescent="0.3">
      <c r="A215" s="7" t="s">
        <v>363</v>
      </c>
      <c r="B215" s="23" t="s">
        <v>4</v>
      </c>
      <c r="C215" s="7" t="s">
        <v>217</v>
      </c>
      <c r="D215" s="7" t="s">
        <v>352</v>
      </c>
      <c r="E215" s="24">
        <v>65.754159906384274</v>
      </c>
      <c r="F215" s="25">
        <f>Tabella3[[#This Row],[Comunicazioni
'[N']]]/951053</f>
        <v>6.9138270849662713E-5</v>
      </c>
      <c r="G215" s="19"/>
      <c r="H215" s="25">
        <f>Tabella3[[#This Row],[PESO Comunicazioni 
'[%']]]*Tabella3[[#This Row],[Copertura 
'[No = 0 ; SI = 1']]]</f>
        <v>0</v>
      </c>
    </row>
    <row r="216" spans="1:8" x14ac:dyDescent="0.3">
      <c r="A216" s="7" t="s">
        <v>362</v>
      </c>
      <c r="B216" s="23" t="s">
        <v>4</v>
      </c>
      <c r="C216" s="7" t="s">
        <v>217</v>
      </c>
      <c r="D216" s="7" t="s">
        <v>352</v>
      </c>
      <c r="E216" s="24">
        <v>531.2324080802847</v>
      </c>
      <c r="F216" s="25">
        <f>Tabella3[[#This Row],[Comunicazioni
'[N']]]/951053</f>
        <v>5.5857287457195838E-4</v>
      </c>
      <c r="G216" s="19"/>
      <c r="H216" s="25">
        <f>Tabella3[[#This Row],[PESO Comunicazioni 
'[%']]]*Tabella3[[#This Row],[Copertura 
'[No = 0 ; SI = 1']]]</f>
        <v>0</v>
      </c>
    </row>
    <row r="217" spans="1:8" x14ac:dyDescent="0.3">
      <c r="A217" s="7" t="s">
        <v>361</v>
      </c>
      <c r="B217" s="23" t="s">
        <v>4</v>
      </c>
      <c r="C217" s="7" t="s">
        <v>217</v>
      </c>
      <c r="D217" s="7" t="s">
        <v>352</v>
      </c>
      <c r="E217" s="24">
        <v>2780.121197684196</v>
      </c>
      <c r="F217" s="25">
        <f>Tabella3[[#This Row],[Comunicazioni
'[N']]]/951053</f>
        <v>2.9232032259865603E-3</v>
      </c>
      <c r="G217" s="19"/>
      <c r="H217" s="25">
        <f>Tabella3[[#This Row],[PESO Comunicazioni 
'[%']]]*Tabella3[[#This Row],[Copertura 
'[No = 0 ; SI = 1']]]</f>
        <v>0</v>
      </c>
    </row>
    <row r="218" spans="1:8" x14ac:dyDescent="0.3">
      <c r="A218" s="7" t="s">
        <v>360</v>
      </c>
      <c r="B218" s="23" t="s">
        <v>4</v>
      </c>
      <c r="C218" s="7" t="s">
        <v>217</v>
      </c>
      <c r="D218" s="7" t="s">
        <v>352</v>
      </c>
      <c r="E218" s="24">
        <v>1221.6427672845509</v>
      </c>
      <c r="F218" s="25">
        <f>Tabella3[[#This Row],[Comunicazioni
'[N']]]/951053</f>
        <v>1.2845159704922343E-3</v>
      </c>
      <c r="G218" s="19"/>
      <c r="H218" s="25">
        <f>Tabella3[[#This Row],[PESO Comunicazioni 
'[%']]]*Tabella3[[#This Row],[Copertura 
'[No = 0 ; SI = 1']]]</f>
        <v>0</v>
      </c>
    </row>
    <row r="219" spans="1:8" x14ac:dyDescent="0.3">
      <c r="A219" s="7" t="s">
        <v>359</v>
      </c>
      <c r="B219" s="23" t="s">
        <v>4</v>
      </c>
      <c r="C219" s="7" t="s">
        <v>217</v>
      </c>
      <c r="D219" s="7" t="s">
        <v>352</v>
      </c>
      <c r="E219" s="24">
        <v>1017.389363724782</v>
      </c>
      <c r="F219" s="25">
        <f>Tabella3[[#This Row],[Comunicazioni
'[N']]]/951053</f>
        <v>1.0697504384348528E-3</v>
      </c>
      <c r="G219" s="19"/>
      <c r="H219" s="25">
        <f>Tabella3[[#This Row],[PESO Comunicazioni 
'[%']]]*Tabella3[[#This Row],[Copertura 
'[No = 0 ; SI = 1']]]</f>
        <v>0</v>
      </c>
    </row>
    <row r="220" spans="1:8" x14ac:dyDescent="0.3">
      <c r="A220" s="7" t="s">
        <v>358</v>
      </c>
      <c r="B220" s="23" t="s">
        <v>4</v>
      </c>
      <c r="C220" s="7" t="s">
        <v>217</v>
      </c>
      <c r="D220" s="7" t="s">
        <v>352</v>
      </c>
      <c r="E220" s="24">
        <v>565.22333192090082</v>
      </c>
      <c r="F220" s="25">
        <f>Tabella3[[#This Row],[Comunicazioni
'[N']]]/951053</f>
        <v>5.9431317909822146E-4</v>
      </c>
      <c r="G220" s="19"/>
      <c r="H220" s="25">
        <f>Tabella3[[#This Row],[PESO Comunicazioni 
'[%']]]*Tabella3[[#This Row],[Copertura 
'[No = 0 ; SI = 1']]]</f>
        <v>0</v>
      </c>
    </row>
    <row r="221" spans="1:8" x14ac:dyDescent="0.3">
      <c r="A221" s="7" t="s">
        <v>357</v>
      </c>
      <c r="B221" s="23" t="s">
        <v>4</v>
      </c>
      <c r="C221" s="7" t="s">
        <v>217</v>
      </c>
      <c r="D221" s="7" t="s">
        <v>352</v>
      </c>
      <c r="E221" s="24">
        <v>1637.9912882921058</v>
      </c>
      <c r="F221" s="25">
        <f>Tabella3[[#This Row],[Comunicazioni
'[N']]]/951053</f>
        <v>1.7222923310184666E-3</v>
      </c>
      <c r="G221" s="19"/>
      <c r="H221" s="25">
        <f>Tabella3[[#This Row],[PESO Comunicazioni 
'[%']]]*Tabella3[[#This Row],[Copertura 
'[No = 0 ; SI = 1']]]</f>
        <v>0</v>
      </c>
    </row>
    <row r="222" spans="1:8" x14ac:dyDescent="0.3">
      <c r="A222" s="7" t="s">
        <v>356</v>
      </c>
      <c r="B222" s="23" t="s">
        <v>4</v>
      </c>
      <c r="C222" s="7" t="s">
        <v>217</v>
      </c>
      <c r="D222" s="7" t="s">
        <v>352</v>
      </c>
      <c r="E222" s="24">
        <v>220.38918149903728</v>
      </c>
      <c r="F222" s="25">
        <f>Tabella3[[#This Row],[Comunicazioni
'[N']]]/951053</f>
        <v>2.3173175574761582E-4</v>
      </c>
      <c r="G222" s="19"/>
      <c r="H222" s="25">
        <f>Tabella3[[#This Row],[PESO Comunicazioni 
'[%']]]*Tabella3[[#This Row],[Copertura 
'[No = 0 ; SI = 1']]]</f>
        <v>0</v>
      </c>
    </row>
    <row r="223" spans="1:8" x14ac:dyDescent="0.3">
      <c r="A223" s="7" t="s">
        <v>355</v>
      </c>
      <c r="B223" s="23" t="s">
        <v>4</v>
      </c>
      <c r="C223" s="7" t="s">
        <v>217</v>
      </c>
      <c r="D223" s="7" t="s">
        <v>352</v>
      </c>
      <c r="E223" s="24">
        <v>106.25794163946088</v>
      </c>
      <c r="F223" s="25">
        <f>Tabella3[[#This Row],[Comunicazioni
'[N']]]/951053</f>
        <v>1.1172662474064104E-4</v>
      </c>
      <c r="G223" s="19"/>
      <c r="H223" s="25">
        <f>Tabella3[[#This Row],[PESO Comunicazioni 
'[%']]]*Tabella3[[#This Row],[Copertura 
'[No = 0 ; SI = 1']]]</f>
        <v>0</v>
      </c>
    </row>
    <row r="224" spans="1:8" x14ac:dyDescent="0.3">
      <c r="A224" s="7" t="s">
        <v>354</v>
      </c>
      <c r="B224" s="23" t="s">
        <v>4</v>
      </c>
      <c r="C224" s="7" t="s">
        <v>217</v>
      </c>
      <c r="D224" s="7" t="s">
        <v>352</v>
      </c>
      <c r="E224" s="24">
        <v>87.951776042364187</v>
      </c>
      <c r="F224" s="25">
        <f>Tabella3[[#This Row],[Comunicazioni
'[N']]]/951053</f>
        <v>9.2478311978790029E-5</v>
      </c>
      <c r="G224" s="19"/>
      <c r="H224" s="25">
        <f>Tabella3[[#This Row],[PESO Comunicazioni 
'[%']]]*Tabella3[[#This Row],[Copertura 
'[No = 0 ; SI = 1']]]</f>
        <v>0</v>
      </c>
    </row>
    <row r="225" spans="1:8" x14ac:dyDescent="0.3">
      <c r="A225" s="7" t="s">
        <v>353</v>
      </c>
      <c r="B225" s="23" t="s">
        <v>4</v>
      </c>
      <c r="C225" s="7" t="s">
        <v>217</v>
      </c>
      <c r="D225" s="7" t="s">
        <v>352</v>
      </c>
      <c r="E225" s="24">
        <v>1488.7288085729529</v>
      </c>
      <c r="F225" s="25">
        <f>Tabella3[[#This Row],[Comunicazioni
'[N']]]/951053</f>
        <v>1.5653478918345801E-3</v>
      </c>
      <c r="G225" s="19"/>
      <c r="H225" s="25">
        <f>Tabella3[[#This Row],[PESO Comunicazioni 
'[%']]]*Tabella3[[#This Row],[Copertura 
'[No = 0 ; SI = 1']]]</f>
        <v>0</v>
      </c>
    </row>
    <row r="226" spans="1:8" x14ac:dyDescent="0.3">
      <c r="A226" s="7" t="s">
        <v>351</v>
      </c>
      <c r="B226" s="23" t="s">
        <v>4</v>
      </c>
      <c r="C226" s="7" t="s">
        <v>217</v>
      </c>
      <c r="D226" s="7" t="s">
        <v>352</v>
      </c>
      <c r="E226" s="24">
        <v>2438.2870472623326</v>
      </c>
      <c r="F226" s="25">
        <f>Tabella3[[#This Row],[Comunicazioni
'[N']]]/951053</f>
        <v>2.5637762009712737E-3</v>
      </c>
      <c r="G226" s="19"/>
      <c r="H226" s="25">
        <f>Tabella3[[#This Row],[PESO Comunicazioni 
'[%']]]*Tabella3[[#This Row],[Copertura 
'[No = 0 ; SI = 1']]]</f>
        <v>0</v>
      </c>
    </row>
    <row r="227" spans="1:8" x14ac:dyDescent="0.3">
      <c r="A227" s="7" t="s">
        <v>349</v>
      </c>
      <c r="B227" s="23" t="s">
        <v>4</v>
      </c>
      <c r="C227" s="7" t="s">
        <v>217</v>
      </c>
      <c r="D227" s="7" t="s">
        <v>307</v>
      </c>
      <c r="E227" s="24">
        <v>179.51134519922982</v>
      </c>
      <c r="F227" s="25">
        <f>Tabella3[[#This Row],[Comunicazioni
'[N']]]/951053</f>
        <v>1.8875009615576611E-4</v>
      </c>
      <c r="G227" s="19"/>
      <c r="H227" s="25">
        <f>Tabella3[[#This Row],[PESO Comunicazioni 
'[%']]]*Tabella3[[#This Row],[Copertura 
'[No = 0 ; SI = 1']]]</f>
        <v>0</v>
      </c>
    </row>
    <row r="228" spans="1:8" x14ac:dyDescent="0.3">
      <c r="A228" s="7" t="s">
        <v>348</v>
      </c>
      <c r="B228" s="23" t="s">
        <v>4</v>
      </c>
      <c r="C228" s="7" t="s">
        <v>217</v>
      </c>
      <c r="D228" s="7" t="s">
        <v>307</v>
      </c>
      <c r="E228" s="24">
        <v>787.42548613657277</v>
      </c>
      <c r="F228" s="25">
        <f>Tabella3[[#This Row],[Comunicazioni
'[N']]]/951053</f>
        <v>8.2795121421894765E-4</v>
      </c>
      <c r="G228" s="19"/>
      <c r="H228" s="25">
        <f>Tabella3[[#This Row],[PESO Comunicazioni 
'[%']]]*Tabella3[[#This Row],[Copertura 
'[No = 0 ; SI = 1']]]</f>
        <v>0</v>
      </c>
    </row>
    <row r="229" spans="1:8" x14ac:dyDescent="0.3">
      <c r="A229" s="7" t="s">
        <v>347</v>
      </c>
      <c r="B229" s="23" t="s">
        <v>4</v>
      </c>
      <c r="C229" s="7" t="s">
        <v>217</v>
      </c>
      <c r="D229" s="7" t="s">
        <v>307</v>
      </c>
      <c r="E229" s="24">
        <v>1508.4105414300111</v>
      </c>
      <c r="F229" s="25">
        <f>Tabella3[[#This Row],[Comunicazioni
'[N']]]/951053</f>
        <v>1.5860425669547451E-3</v>
      </c>
      <c r="G229" s="19"/>
      <c r="H229" s="25">
        <f>Tabella3[[#This Row],[PESO Comunicazioni 
'[%']]]*Tabella3[[#This Row],[Copertura 
'[No = 0 ; SI = 1']]]</f>
        <v>0</v>
      </c>
    </row>
    <row r="230" spans="1:8" x14ac:dyDescent="0.3">
      <c r="A230" s="7" t="s">
        <v>346</v>
      </c>
      <c r="B230" s="23" t="s">
        <v>4</v>
      </c>
      <c r="C230" s="7" t="s">
        <v>217</v>
      </c>
      <c r="D230" s="7" t="s">
        <v>307</v>
      </c>
      <c r="E230" s="24">
        <v>946.62461496578328</v>
      </c>
      <c r="F230" s="25">
        <f>Tabella3[[#This Row],[Comunicazioni
'[N']]]/951053</f>
        <v>9.9534370320663863E-4</v>
      </c>
      <c r="G230" s="19"/>
      <c r="H230" s="25">
        <f>Tabella3[[#This Row],[PESO Comunicazioni 
'[%']]]*Tabella3[[#This Row],[Copertura 
'[No = 0 ; SI = 1']]]</f>
        <v>0</v>
      </c>
    </row>
    <row r="231" spans="1:8" x14ac:dyDescent="0.3">
      <c r="A231" s="7" t="s">
        <v>345</v>
      </c>
      <c r="B231" s="23" t="s">
        <v>4</v>
      </c>
      <c r="C231" s="7" t="s">
        <v>217</v>
      </c>
      <c r="D231" s="7" t="s">
        <v>307</v>
      </c>
      <c r="E231" s="24">
        <v>4767.0733381780501</v>
      </c>
      <c r="F231" s="25">
        <f>Tabella3[[#This Row],[Comunicazioni
'[N']]]/951053</f>
        <v>5.0124160674305746E-3</v>
      </c>
      <c r="G231" s="19"/>
      <c r="H231" s="25">
        <f>Tabella3[[#This Row],[PESO Comunicazioni 
'[%']]]*Tabella3[[#This Row],[Copertura 
'[No = 0 ; SI = 1']]]</f>
        <v>0</v>
      </c>
    </row>
    <row r="232" spans="1:8" x14ac:dyDescent="0.3">
      <c r="A232" s="7" t="s">
        <v>344</v>
      </c>
      <c r="B232" s="23" t="s">
        <v>4</v>
      </c>
      <c r="C232" s="7" t="s">
        <v>217</v>
      </c>
      <c r="D232" s="7" t="s">
        <v>307</v>
      </c>
      <c r="E232" s="24">
        <v>1374.8464341934534</v>
      </c>
      <c r="F232" s="25">
        <f>Tabella3[[#This Row],[Comunicazioni
'[N']]]/951053</f>
        <v>1.4456044344462963E-3</v>
      </c>
      <c r="G232" s="19"/>
      <c r="H232" s="25">
        <f>Tabella3[[#This Row],[PESO Comunicazioni 
'[%']]]*Tabella3[[#This Row],[Copertura 
'[No = 0 ; SI = 1']]]</f>
        <v>0</v>
      </c>
    </row>
    <row r="233" spans="1:8" x14ac:dyDescent="0.3">
      <c r="A233" s="7" t="s">
        <v>343</v>
      </c>
      <c r="B233" s="23" t="s">
        <v>4</v>
      </c>
      <c r="C233" s="7" t="s">
        <v>217</v>
      </c>
      <c r="D233" s="7" t="s">
        <v>307</v>
      </c>
      <c r="E233" s="24">
        <v>325.39523227195986</v>
      </c>
      <c r="F233" s="25">
        <f>Tabella3[[#This Row],[Comunicazioni
'[N']]]/951053</f>
        <v>3.4214205966645378E-4</v>
      </c>
      <c r="G233" s="19"/>
      <c r="H233" s="25">
        <f>Tabella3[[#This Row],[PESO Comunicazioni 
'[%']]]*Tabella3[[#This Row],[Copertura 
'[No = 0 ; SI = 1']]]</f>
        <v>0</v>
      </c>
    </row>
    <row r="234" spans="1:8" x14ac:dyDescent="0.3">
      <c r="A234" s="7" t="s">
        <v>342</v>
      </c>
      <c r="B234" s="23" t="s">
        <v>4</v>
      </c>
      <c r="C234" s="7" t="s">
        <v>217</v>
      </c>
      <c r="D234" s="7" t="s">
        <v>307</v>
      </c>
      <c r="E234" s="24">
        <v>662.72862634720809</v>
      </c>
      <c r="F234" s="25">
        <f>Tabella3[[#This Row],[Comunicazioni
'[N']]]/951053</f>
        <v>6.9683669190592757E-4</v>
      </c>
      <c r="G234" s="19"/>
      <c r="H234" s="25">
        <f>Tabella3[[#This Row],[PESO Comunicazioni 
'[%']]]*Tabella3[[#This Row],[Copertura 
'[No = 0 ; SI = 1']]]</f>
        <v>0</v>
      </c>
    </row>
    <row r="235" spans="1:8" x14ac:dyDescent="0.3">
      <c r="A235" s="7" t="s">
        <v>341</v>
      </c>
      <c r="B235" s="23" t="s">
        <v>4</v>
      </c>
      <c r="C235" s="7" t="s">
        <v>217</v>
      </c>
      <c r="D235" s="7" t="s">
        <v>307</v>
      </c>
      <c r="E235" s="24">
        <v>790.11326976655346</v>
      </c>
      <c r="F235" s="25">
        <f>Tabella3[[#This Row],[Comunicazioni
'[N']]]/951053</f>
        <v>8.3077732762165039E-4</v>
      </c>
      <c r="G235" s="19"/>
      <c r="H235" s="25">
        <f>Tabella3[[#This Row],[PESO Comunicazioni 
'[%']]]*Tabella3[[#This Row],[Copertura 
'[No = 0 ; SI = 1']]]</f>
        <v>0</v>
      </c>
    </row>
    <row r="236" spans="1:8" x14ac:dyDescent="0.3">
      <c r="A236" s="7" t="s">
        <v>340</v>
      </c>
      <c r="B236" s="23" t="s">
        <v>4</v>
      </c>
      <c r="C236" s="7" t="s">
        <v>217</v>
      </c>
      <c r="D236" s="7" t="s">
        <v>307</v>
      </c>
      <c r="E236" s="24">
        <v>3669.0565163267679</v>
      </c>
      <c r="F236" s="25">
        <f>Tabella3[[#This Row],[Comunicazioni
'[N']]]/951053</f>
        <v>3.8578885890973142E-3</v>
      </c>
      <c r="G236" s="19"/>
      <c r="H236" s="25">
        <f>Tabella3[[#This Row],[PESO Comunicazioni 
'[%']]]*Tabella3[[#This Row],[Copertura 
'[No = 0 ; SI = 1']]]</f>
        <v>0</v>
      </c>
    </row>
    <row r="237" spans="1:8" x14ac:dyDescent="0.3">
      <c r="A237" s="7" t="s">
        <v>339</v>
      </c>
      <c r="B237" s="23" t="s">
        <v>4</v>
      </c>
      <c r="C237" s="7" t="s">
        <v>217</v>
      </c>
      <c r="D237" s="7" t="s">
        <v>307</v>
      </c>
      <c r="E237" s="24">
        <v>408.15393025803604</v>
      </c>
      <c r="F237" s="25">
        <f>Tabella3[[#This Row],[Comunicazioni
'[N']]]/951053</f>
        <v>4.2916002605326522E-4</v>
      </c>
      <c r="G237" s="19"/>
      <c r="H237" s="25">
        <f>Tabella3[[#This Row],[PESO Comunicazioni 
'[%']]]*Tabella3[[#This Row],[Copertura 
'[No = 0 ; SI = 1']]]</f>
        <v>0</v>
      </c>
    </row>
    <row r="238" spans="1:8" x14ac:dyDescent="0.3">
      <c r="A238" s="7" t="s">
        <v>338</v>
      </c>
      <c r="B238" s="23" t="s">
        <v>4</v>
      </c>
      <c r="C238" s="7" t="s">
        <v>217</v>
      </c>
      <c r="D238" s="7" t="s">
        <v>307</v>
      </c>
      <c r="E238" s="24">
        <v>1423.1556251770114</v>
      </c>
      <c r="F238" s="25">
        <f>Tabella3[[#This Row],[Comunicazioni
'[N']]]/951053</f>
        <v>1.4963999116526748E-3</v>
      </c>
      <c r="G238" s="19"/>
      <c r="H238" s="25">
        <f>Tabella3[[#This Row],[PESO Comunicazioni 
'[%']]]*Tabella3[[#This Row],[Copertura 
'[No = 0 ; SI = 1']]]</f>
        <v>0</v>
      </c>
    </row>
    <row r="239" spans="1:8" x14ac:dyDescent="0.3">
      <c r="A239" s="7" t="s">
        <v>337</v>
      </c>
      <c r="B239" s="23" t="s">
        <v>4</v>
      </c>
      <c r="C239" s="7" t="s">
        <v>217</v>
      </c>
      <c r="D239" s="7" t="s">
        <v>307</v>
      </c>
      <c r="E239" s="24">
        <v>1062.5673148487635</v>
      </c>
      <c r="F239" s="25">
        <f>Tabella3[[#This Row],[Comunicazioni
'[N']]]/951053</f>
        <v>1.117253523041054E-3</v>
      </c>
      <c r="G239" s="19"/>
      <c r="H239" s="25">
        <f>Tabella3[[#This Row],[PESO Comunicazioni 
'[%']]]*Tabella3[[#This Row],[Copertura 
'[No = 0 ; SI = 1']]]</f>
        <v>0</v>
      </c>
    </row>
    <row r="240" spans="1:8" x14ac:dyDescent="0.3">
      <c r="A240" s="7" t="s">
        <v>336</v>
      </c>
      <c r="B240" s="23" t="s">
        <v>4</v>
      </c>
      <c r="C240" s="7" t="s">
        <v>217</v>
      </c>
      <c r="D240" s="7" t="s">
        <v>307</v>
      </c>
      <c r="E240" s="24">
        <v>476.46765932128596</v>
      </c>
      <c r="F240" s="25">
        <f>Tabella3[[#This Row],[Comunicazioni
'[N']]]/951053</f>
        <v>5.0098959713211141E-4</v>
      </c>
      <c r="G240" s="19"/>
      <c r="H240" s="25">
        <f>Tabella3[[#This Row],[PESO Comunicazioni 
'[%']]]*Tabella3[[#This Row],[Copertura 
'[No = 0 ; SI = 1']]]</f>
        <v>0</v>
      </c>
    </row>
    <row r="241" spans="1:8" x14ac:dyDescent="0.3">
      <c r="A241" s="7" t="s">
        <v>335</v>
      </c>
      <c r="B241" s="23" t="s">
        <v>4</v>
      </c>
      <c r="C241" s="7" t="s">
        <v>217</v>
      </c>
      <c r="D241" s="7" t="s">
        <v>307</v>
      </c>
      <c r="E241" s="24">
        <v>2818.6219540308111</v>
      </c>
      <c r="F241" s="25">
        <f>Tabella3[[#This Row],[Comunicazioni
'[N']]]/951053</f>
        <v>2.9636854665626533E-3</v>
      </c>
      <c r="G241" s="19"/>
      <c r="H241" s="25">
        <f>Tabella3[[#This Row],[PESO Comunicazioni 
'[%']]]*Tabella3[[#This Row],[Copertura 
'[No = 0 ; SI = 1']]]</f>
        <v>0</v>
      </c>
    </row>
    <row r="242" spans="1:8" x14ac:dyDescent="0.3">
      <c r="A242" s="7" t="s">
        <v>334</v>
      </c>
      <c r="B242" s="23" t="s">
        <v>4</v>
      </c>
      <c r="C242" s="7" t="s">
        <v>217</v>
      </c>
      <c r="D242" s="7" t="s">
        <v>307</v>
      </c>
      <c r="E242" s="24">
        <v>840.23997154643791</v>
      </c>
      <c r="F242" s="25">
        <f>Tabella3[[#This Row],[Comunicazioni
'[N']]]/951053</f>
        <v>8.8348385583814776E-4</v>
      </c>
      <c r="G242" s="19"/>
      <c r="H242" s="25">
        <f>Tabella3[[#This Row],[PESO Comunicazioni 
'[%']]]*Tabella3[[#This Row],[Copertura 
'[No = 0 ; SI = 1']]]</f>
        <v>0</v>
      </c>
    </row>
    <row r="243" spans="1:8" x14ac:dyDescent="0.3">
      <c r="A243" s="7" t="s">
        <v>333</v>
      </c>
      <c r="B243" s="23" t="s">
        <v>4</v>
      </c>
      <c r="C243" s="7" t="s">
        <v>217</v>
      </c>
      <c r="D243" s="7" t="s">
        <v>307</v>
      </c>
      <c r="E243" s="24">
        <v>1913.371393631759</v>
      </c>
      <c r="F243" s="25">
        <f>Tabella3[[#This Row],[Comunicazioni
'[N']]]/951053</f>
        <v>2.0118451796395775E-3</v>
      </c>
      <c r="G243" s="19"/>
      <c r="H243" s="25">
        <f>Tabella3[[#This Row],[PESO Comunicazioni 
'[%']]]*Tabella3[[#This Row],[Copertura 
'[No = 0 ; SI = 1']]]</f>
        <v>0</v>
      </c>
    </row>
    <row r="244" spans="1:8" x14ac:dyDescent="0.3">
      <c r="A244" s="7" t="s">
        <v>332</v>
      </c>
      <c r="B244" s="23" t="s">
        <v>4</v>
      </c>
      <c r="C244" s="7" t="s">
        <v>217</v>
      </c>
      <c r="D244" s="7" t="s">
        <v>307</v>
      </c>
      <c r="E244" s="24">
        <v>2152.5147350371808</v>
      </c>
      <c r="F244" s="25">
        <f>Tabella3[[#This Row],[Comunicazioni
'[N']]]/951053</f>
        <v>2.2632962989835273E-3</v>
      </c>
      <c r="G244" s="19"/>
      <c r="H244" s="25">
        <f>Tabella3[[#This Row],[PESO Comunicazioni 
'[%']]]*Tabella3[[#This Row],[Copertura 
'[No = 0 ; SI = 1']]]</f>
        <v>0</v>
      </c>
    </row>
    <row r="245" spans="1:8" x14ac:dyDescent="0.3">
      <c r="A245" s="7" t="s">
        <v>331</v>
      </c>
      <c r="B245" s="23" t="s">
        <v>4</v>
      </c>
      <c r="C245" s="7" t="s">
        <v>217</v>
      </c>
      <c r="D245" s="7" t="s">
        <v>307</v>
      </c>
      <c r="E245" s="24">
        <v>4510.8363920180736</v>
      </c>
      <c r="F245" s="25">
        <f>Tabella3[[#This Row],[Comunicazioni
'[N']]]/951053</f>
        <v>4.7429916019591694E-3</v>
      </c>
      <c r="G245" s="19"/>
      <c r="H245" s="25">
        <f>Tabella3[[#This Row],[PESO Comunicazioni 
'[%']]]*Tabella3[[#This Row],[Copertura 
'[No = 0 ; SI = 1']]]</f>
        <v>0</v>
      </c>
    </row>
    <row r="246" spans="1:8" x14ac:dyDescent="0.3">
      <c r="A246" s="7" t="s">
        <v>330</v>
      </c>
      <c r="B246" s="23" t="s">
        <v>4</v>
      </c>
      <c r="C246" s="7" t="s">
        <v>217</v>
      </c>
      <c r="D246" s="7" t="s">
        <v>307</v>
      </c>
      <c r="E246" s="24">
        <v>3549.9825765842115</v>
      </c>
      <c r="F246" s="25">
        <f>Tabella3[[#This Row],[Comunicazioni
'[N']]]/951053</f>
        <v>3.7326863766627217E-3</v>
      </c>
      <c r="G246" s="19"/>
      <c r="H246" s="25">
        <f>Tabella3[[#This Row],[PESO Comunicazioni 
'[%']]]*Tabella3[[#This Row],[Copertura 
'[No = 0 ; SI = 1']]]</f>
        <v>0</v>
      </c>
    </row>
    <row r="247" spans="1:8" x14ac:dyDescent="0.3">
      <c r="A247" s="7" t="s">
        <v>329</v>
      </c>
      <c r="B247" s="23" t="s">
        <v>4</v>
      </c>
      <c r="C247" s="7" t="s">
        <v>217</v>
      </c>
      <c r="D247" s="7" t="s">
        <v>307</v>
      </c>
      <c r="E247" s="24">
        <v>2825.6159032578889</v>
      </c>
      <c r="F247" s="25">
        <f>Tabella3[[#This Row],[Comunicazioni
'[N']]]/951053</f>
        <v>2.9710393671623864E-3</v>
      </c>
      <c r="G247" s="19"/>
      <c r="H247" s="25">
        <f>Tabella3[[#This Row],[PESO Comunicazioni 
'[%']]]*Tabella3[[#This Row],[Copertura 
'[No = 0 ; SI = 1']]]</f>
        <v>0</v>
      </c>
    </row>
    <row r="248" spans="1:8" x14ac:dyDescent="0.3">
      <c r="A248" s="7" t="s">
        <v>328</v>
      </c>
      <c r="B248" s="23" t="s">
        <v>4</v>
      </c>
      <c r="C248" s="7" t="s">
        <v>217</v>
      </c>
      <c r="D248" s="7" t="s">
        <v>307</v>
      </c>
      <c r="E248" s="24">
        <v>4072.1847307998833</v>
      </c>
      <c r="F248" s="25">
        <f>Tabella3[[#This Row],[Comunicazioni
'[N']]]/951053</f>
        <v>4.2817642453153327E-3</v>
      </c>
      <c r="G248" s="19"/>
      <c r="H248" s="25">
        <f>Tabella3[[#This Row],[PESO Comunicazioni 
'[%']]]*Tabella3[[#This Row],[Copertura 
'[No = 0 ; SI = 1']]]</f>
        <v>0</v>
      </c>
    </row>
    <row r="249" spans="1:8" x14ac:dyDescent="0.3">
      <c r="A249" s="7" t="s">
        <v>327</v>
      </c>
      <c r="B249" s="23" t="s">
        <v>4</v>
      </c>
      <c r="C249" s="7" t="s">
        <v>217</v>
      </c>
      <c r="D249" s="7" t="s">
        <v>307</v>
      </c>
      <c r="E249" s="24">
        <v>677.91716632380417</v>
      </c>
      <c r="F249" s="25">
        <f>Tabella3[[#This Row],[Comunicazioni
'[N']]]/951053</f>
        <v>7.1280692697862707E-4</v>
      </c>
      <c r="G249" s="19"/>
      <c r="H249" s="25">
        <f>Tabella3[[#This Row],[PESO Comunicazioni 
'[%']]]*Tabella3[[#This Row],[Copertura 
'[No = 0 ; SI = 1']]]</f>
        <v>0</v>
      </c>
    </row>
    <row r="250" spans="1:8" x14ac:dyDescent="0.3">
      <c r="A250" s="7" t="s">
        <v>326</v>
      </c>
      <c r="B250" s="23" t="s">
        <v>4</v>
      </c>
      <c r="C250" s="7" t="s">
        <v>217</v>
      </c>
      <c r="D250" s="7" t="s">
        <v>307</v>
      </c>
      <c r="E250" s="24">
        <v>9645.6924490481451</v>
      </c>
      <c r="F250" s="25">
        <f>Tabella3[[#This Row],[Comunicazioni
'[N']]]/951053</f>
        <v>1.0142118734758362E-2</v>
      </c>
      <c r="G250" s="19"/>
      <c r="H250" s="25">
        <f>Tabella3[[#This Row],[PESO Comunicazioni 
'[%']]]*Tabella3[[#This Row],[Copertura 
'[No = 0 ; SI = 1']]]</f>
        <v>0</v>
      </c>
    </row>
    <row r="251" spans="1:8" x14ac:dyDescent="0.3">
      <c r="A251" s="7" t="s">
        <v>325</v>
      </c>
      <c r="B251" s="23" t="s">
        <v>4</v>
      </c>
      <c r="C251" s="7" t="s">
        <v>217</v>
      </c>
      <c r="D251" s="7" t="s">
        <v>307</v>
      </c>
      <c r="E251" s="24">
        <v>7082.299877711157</v>
      </c>
      <c r="F251" s="25">
        <f>Tabella3[[#This Row],[Comunicazioni
'[N']]]/951053</f>
        <v>7.4467983148269936E-3</v>
      </c>
      <c r="G251" s="19"/>
      <c r="H251" s="25">
        <f>Tabella3[[#This Row],[PESO Comunicazioni 
'[%']]]*Tabella3[[#This Row],[Copertura 
'[No = 0 ; SI = 1']]]</f>
        <v>0</v>
      </c>
    </row>
    <row r="252" spans="1:8" x14ac:dyDescent="0.3">
      <c r="A252" s="7" t="s">
        <v>324</v>
      </c>
      <c r="B252" s="23" t="s">
        <v>4</v>
      </c>
      <c r="C252" s="7" t="s">
        <v>217</v>
      </c>
      <c r="D252" s="7" t="s">
        <v>307</v>
      </c>
      <c r="E252" s="24">
        <v>1130.6970420151092</v>
      </c>
      <c r="F252" s="25">
        <f>Tabella3[[#This Row],[Comunicazioni
'[N']]]/951053</f>
        <v>1.1888896223608036E-3</v>
      </c>
      <c r="G252" s="19"/>
      <c r="H252" s="25">
        <f>Tabella3[[#This Row],[PESO Comunicazioni 
'[%']]]*Tabella3[[#This Row],[Copertura 
'[No = 0 ; SI = 1']]]</f>
        <v>0</v>
      </c>
    </row>
    <row r="253" spans="1:8" x14ac:dyDescent="0.3">
      <c r="A253" s="7" t="s">
        <v>323</v>
      </c>
      <c r="B253" s="23" t="s">
        <v>4</v>
      </c>
      <c r="C253" s="7" t="s">
        <v>217</v>
      </c>
      <c r="D253" s="7" t="s">
        <v>307</v>
      </c>
      <c r="E253" s="24">
        <v>8974.3726692119726</v>
      </c>
      <c r="F253" s="25">
        <f>Tabella3[[#This Row],[Comunicazioni
'[N']]]/951053</f>
        <v>9.43624873609775E-3</v>
      </c>
      <c r="G253" s="19"/>
      <c r="H253" s="25">
        <f>Tabella3[[#This Row],[PESO Comunicazioni 
'[%']]]*Tabella3[[#This Row],[Copertura 
'[No = 0 ; SI = 1']]]</f>
        <v>0</v>
      </c>
    </row>
    <row r="254" spans="1:8" x14ac:dyDescent="0.3">
      <c r="A254" s="7" t="s">
        <v>322</v>
      </c>
      <c r="B254" s="23" t="s">
        <v>4</v>
      </c>
      <c r="C254" s="7" t="s">
        <v>217</v>
      </c>
      <c r="D254" s="7" t="s">
        <v>307</v>
      </c>
      <c r="E254" s="24">
        <v>46973.379593790276</v>
      </c>
      <c r="F254" s="25">
        <f>Tabella3[[#This Row],[Comunicazioni
'[N']]]/951053</f>
        <v>4.9390916798317523E-2</v>
      </c>
      <c r="G254" s="19"/>
      <c r="H254" s="25">
        <f>Tabella3[[#This Row],[PESO Comunicazioni 
'[%']]]*Tabella3[[#This Row],[Copertura 
'[No = 0 ; SI = 1']]]</f>
        <v>0</v>
      </c>
    </row>
    <row r="255" spans="1:8" x14ac:dyDescent="0.3">
      <c r="A255" s="7" t="s">
        <v>321</v>
      </c>
      <c r="B255" s="23" t="s">
        <v>4</v>
      </c>
      <c r="C255" s="7" t="s">
        <v>217</v>
      </c>
      <c r="D255" s="7" t="s">
        <v>307</v>
      </c>
      <c r="E255" s="24">
        <v>1696.6745338423946</v>
      </c>
      <c r="F255" s="25">
        <f>Tabella3[[#This Row],[Comunicazioni
'[N']]]/951053</f>
        <v>1.7839957750434461E-3</v>
      </c>
      <c r="G255" s="19"/>
      <c r="H255" s="25">
        <f>Tabella3[[#This Row],[PESO Comunicazioni 
'[%']]]*Tabella3[[#This Row],[Copertura 
'[No = 0 ; SI = 1']]]</f>
        <v>0</v>
      </c>
    </row>
    <row r="256" spans="1:8" x14ac:dyDescent="0.3">
      <c r="A256" s="7" t="s">
        <v>320</v>
      </c>
      <c r="B256" s="23" t="s">
        <v>4</v>
      </c>
      <c r="C256" s="7" t="s">
        <v>217</v>
      </c>
      <c r="D256" s="7" t="s">
        <v>307</v>
      </c>
      <c r="E256" s="24">
        <v>2379.7757020631029</v>
      </c>
      <c r="F256" s="25">
        <f>Tabella3[[#This Row],[Comunicazioni
'[N']]]/951053</f>
        <v>2.5022535043400344E-3</v>
      </c>
      <c r="G256" s="19"/>
      <c r="H256" s="25">
        <f>Tabella3[[#This Row],[PESO Comunicazioni 
'[%']]]*Tabella3[[#This Row],[Copertura 
'[No = 0 ; SI = 1']]]</f>
        <v>0</v>
      </c>
    </row>
    <row r="257" spans="1:8" x14ac:dyDescent="0.3">
      <c r="A257" s="7" t="s">
        <v>319</v>
      </c>
      <c r="B257" s="23" t="s">
        <v>4</v>
      </c>
      <c r="C257" s="7" t="s">
        <v>217</v>
      </c>
      <c r="D257" s="7" t="s">
        <v>307</v>
      </c>
      <c r="E257" s="24">
        <v>4680.776248740337</v>
      </c>
      <c r="F257" s="25">
        <f>Tabella3[[#This Row],[Comunicazioni
'[N']]]/951053</f>
        <v>4.9216776023421798E-3</v>
      </c>
      <c r="G257" s="19"/>
      <c r="H257" s="25">
        <f>Tabella3[[#This Row],[PESO Comunicazioni 
'[%']]]*Tabella3[[#This Row],[Copertura 
'[No = 0 ; SI = 1']]]</f>
        <v>0</v>
      </c>
    </row>
    <row r="258" spans="1:8" x14ac:dyDescent="0.3">
      <c r="A258" s="7" t="s">
        <v>318</v>
      </c>
      <c r="B258" s="23" t="s">
        <v>4</v>
      </c>
      <c r="C258" s="7" t="s">
        <v>217</v>
      </c>
      <c r="D258" s="7" t="s">
        <v>307</v>
      </c>
      <c r="E258" s="24">
        <v>5824.150485532813</v>
      </c>
      <c r="F258" s="25">
        <f>Tabella3[[#This Row],[Comunicazioni
'[N']]]/951053</f>
        <v>6.1238968654037298E-3</v>
      </c>
      <c r="G258" s="19"/>
      <c r="H258" s="25">
        <f>Tabella3[[#This Row],[PESO Comunicazioni 
'[%']]]*Tabella3[[#This Row],[Copertura 
'[No = 0 ; SI = 1']]]</f>
        <v>0</v>
      </c>
    </row>
    <row r="259" spans="1:8" x14ac:dyDescent="0.3">
      <c r="A259" s="7" t="s">
        <v>317</v>
      </c>
      <c r="B259" s="23" t="s">
        <v>4</v>
      </c>
      <c r="C259" s="7" t="s">
        <v>217</v>
      </c>
      <c r="D259" s="7" t="s">
        <v>307</v>
      </c>
      <c r="E259" s="24">
        <v>787.11175707332279</v>
      </c>
      <c r="F259" s="25">
        <f>Tabella3[[#This Row],[Comunicazioni
'[N']]]/951053</f>
        <v>8.27621338740662E-4</v>
      </c>
      <c r="G259" s="19"/>
      <c r="H259" s="25">
        <f>Tabella3[[#This Row],[PESO Comunicazioni 
'[%']]]*Tabella3[[#This Row],[Copertura 
'[No = 0 ; SI = 1']]]</f>
        <v>0</v>
      </c>
    </row>
    <row r="260" spans="1:8" x14ac:dyDescent="0.3">
      <c r="A260" s="7" t="s">
        <v>316</v>
      </c>
      <c r="B260" s="23" t="s">
        <v>4</v>
      </c>
      <c r="C260" s="7" t="s">
        <v>217</v>
      </c>
      <c r="D260" s="7" t="s">
        <v>307</v>
      </c>
      <c r="E260" s="24">
        <v>1620.0531264888173</v>
      </c>
      <c r="F260" s="25">
        <f>Tabella3[[#This Row],[Comunicazioni
'[N']]]/951053</f>
        <v>1.7034309617748088E-3</v>
      </c>
      <c r="G260" s="19"/>
      <c r="H260" s="25">
        <f>Tabella3[[#This Row],[PESO Comunicazioni 
'[%']]]*Tabella3[[#This Row],[Copertura 
'[No = 0 ; SI = 1']]]</f>
        <v>0</v>
      </c>
    </row>
    <row r="261" spans="1:8" x14ac:dyDescent="0.3">
      <c r="A261" s="7" t="s">
        <v>315</v>
      </c>
      <c r="B261" s="23" t="s">
        <v>4</v>
      </c>
      <c r="C261" s="7" t="s">
        <v>217</v>
      </c>
      <c r="D261" s="7" t="s">
        <v>307</v>
      </c>
      <c r="E261" s="24">
        <v>780.30029704991887</v>
      </c>
      <c r="F261" s="25">
        <f>Tabella3[[#This Row],[Comunicazioni
'[N']]]/951053</f>
        <v>8.204593193543566E-4</v>
      </c>
      <c r="G261" s="19"/>
      <c r="H261" s="25">
        <f>Tabella3[[#This Row],[PESO Comunicazioni 
'[%']]]*Tabella3[[#This Row],[Copertura 
'[No = 0 ; SI = 1']]]</f>
        <v>0</v>
      </c>
    </row>
    <row r="262" spans="1:8" x14ac:dyDescent="0.3">
      <c r="A262" s="7" t="s">
        <v>314</v>
      </c>
      <c r="B262" s="23" t="s">
        <v>4</v>
      </c>
      <c r="C262" s="7" t="s">
        <v>217</v>
      </c>
      <c r="D262" s="7" t="s">
        <v>307</v>
      </c>
      <c r="E262" s="24">
        <v>7993.3138564017227</v>
      </c>
      <c r="F262" s="25">
        <f>Tabella3[[#This Row],[Comunicazioni
'[N']]]/951053</f>
        <v>8.4046986407715681E-3</v>
      </c>
      <c r="G262" s="19"/>
      <c r="H262" s="25">
        <f>Tabella3[[#This Row],[PESO Comunicazioni 
'[%']]]*Tabella3[[#This Row],[Copertura 
'[No = 0 ; SI = 1']]]</f>
        <v>0</v>
      </c>
    </row>
    <row r="263" spans="1:8" x14ac:dyDescent="0.3">
      <c r="A263" s="7" t="s">
        <v>313</v>
      </c>
      <c r="B263" s="23" t="s">
        <v>4</v>
      </c>
      <c r="C263" s="7" t="s">
        <v>217</v>
      </c>
      <c r="D263" s="7" t="s">
        <v>307</v>
      </c>
      <c r="E263" s="24">
        <v>421.02571578492098</v>
      </c>
      <c r="F263" s="25">
        <f>Tabella3[[#This Row],[Comunicazioni
'[N']]]/951053</f>
        <v>4.4269427233279427E-4</v>
      </c>
      <c r="G263" s="19"/>
      <c r="H263" s="25">
        <f>Tabella3[[#This Row],[PESO Comunicazioni 
'[%']]]*Tabella3[[#This Row],[Copertura 
'[No = 0 ; SI = 1']]]</f>
        <v>0</v>
      </c>
    </row>
    <row r="264" spans="1:8" x14ac:dyDescent="0.3">
      <c r="A264" s="7" t="s">
        <v>312</v>
      </c>
      <c r="B264" s="23" t="s">
        <v>4</v>
      </c>
      <c r="C264" s="7" t="s">
        <v>217</v>
      </c>
      <c r="D264" s="7" t="s">
        <v>307</v>
      </c>
      <c r="E264" s="24">
        <v>1881.1843663483937</v>
      </c>
      <c r="F264" s="25">
        <f>Tabella3[[#This Row],[Comunicazioni
'[N']]]/951053</f>
        <v>1.9780016112124076E-3</v>
      </c>
      <c r="G264" s="19"/>
      <c r="H264" s="25">
        <f>Tabella3[[#This Row],[PESO Comunicazioni 
'[%']]]*Tabella3[[#This Row],[Copertura 
'[No = 0 ; SI = 1']]]</f>
        <v>0</v>
      </c>
    </row>
    <row r="265" spans="1:8" x14ac:dyDescent="0.3">
      <c r="A265" s="7" t="s">
        <v>311</v>
      </c>
      <c r="B265" s="23" t="s">
        <v>4</v>
      </c>
      <c r="C265" s="7" t="s">
        <v>217</v>
      </c>
      <c r="D265" s="7" t="s">
        <v>307</v>
      </c>
      <c r="E265" s="24">
        <v>215.14031601896028</v>
      </c>
      <c r="F265" s="25">
        <f>Tabella3[[#This Row],[Comunicazioni
'[N']]]/951053</f>
        <v>2.2621275157006001E-4</v>
      </c>
      <c r="G265" s="19"/>
      <c r="H265" s="25">
        <f>Tabella3[[#This Row],[PESO Comunicazioni 
'[%']]]*Tabella3[[#This Row],[Copertura 
'[No = 0 ; SI = 1']]]</f>
        <v>0</v>
      </c>
    </row>
    <row r="266" spans="1:8" x14ac:dyDescent="0.3">
      <c r="A266" s="7" t="s">
        <v>310</v>
      </c>
      <c r="B266" s="23" t="s">
        <v>4</v>
      </c>
      <c r="C266" s="7" t="s">
        <v>217</v>
      </c>
      <c r="D266" s="7" t="s">
        <v>307</v>
      </c>
      <c r="E266" s="24">
        <v>898.18115873618763</v>
      </c>
      <c r="F266" s="25">
        <f>Tabella3[[#This Row],[Comunicazioni
'[N']]]/951053</f>
        <v>9.4440705064406259E-4</v>
      </c>
      <c r="G266" s="19"/>
      <c r="H266" s="25">
        <f>Tabella3[[#This Row],[PESO Comunicazioni 
'[%']]]*Tabella3[[#This Row],[Copertura 
'[No = 0 ; SI = 1']]]</f>
        <v>0</v>
      </c>
    </row>
    <row r="267" spans="1:8" x14ac:dyDescent="0.3">
      <c r="A267" s="7" t="s">
        <v>309</v>
      </c>
      <c r="B267" s="23" t="s">
        <v>4</v>
      </c>
      <c r="C267" s="7" t="s">
        <v>217</v>
      </c>
      <c r="D267" s="7" t="s">
        <v>307</v>
      </c>
      <c r="E267" s="24">
        <v>717.29575897022687</v>
      </c>
      <c r="F267" s="25">
        <f>Tabella3[[#This Row],[Comunicazioni
'[N']]]/951053</f>
        <v>7.5421218267565204E-4</v>
      </c>
      <c r="G267" s="19"/>
      <c r="H267" s="25">
        <f>Tabella3[[#This Row],[PESO Comunicazioni 
'[%']]]*Tabella3[[#This Row],[Copertura 
'[No = 0 ; SI = 1']]]</f>
        <v>0</v>
      </c>
    </row>
    <row r="268" spans="1:8" x14ac:dyDescent="0.3">
      <c r="A268" s="7" t="s">
        <v>308</v>
      </c>
      <c r="B268" s="23" t="s">
        <v>4</v>
      </c>
      <c r="C268" s="7" t="s">
        <v>217</v>
      </c>
      <c r="D268" s="7" t="s">
        <v>307</v>
      </c>
      <c r="E268" s="24">
        <v>1152.007745691898</v>
      </c>
      <c r="F268" s="25">
        <f>Tabella3[[#This Row],[Comunicazioni
'[N']]]/951053</f>
        <v>1.211297105094982E-3</v>
      </c>
      <c r="G268" s="19"/>
      <c r="H268" s="25">
        <f>Tabella3[[#This Row],[PESO Comunicazioni 
'[%']]]*Tabella3[[#This Row],[Copertura 
'[No = 0 ; SI = 1']]]</f>
        <v>0</v>
      </c>
    </row>
    <row r="269" spans="1:8" x14ac:dyDescent="0.3">
      <c r="A269" s="7" t="s">
        <v>306</v>
      </c>
      <c r="B269" s="23" t="s">
        <v>4</v>
      </c>
      <c r="C269" s="7" t="s">
        <v>217</v>
      </c>
      <c r="D269" s="7" t="s">
        <v>307</v>
      </c>
      <c r="E269" s="24">
        <v>2433.9008911497567</v>
      </c>
      <c r="F269" s="25">
        <f>Tabella3[[#This Row],[Comunicazioni
'[N']]]/951053</f>
        <v>2.5591643064579541E-3</v>
      </c>
      <c r="G269" s="19"/>
      <c r="H269" s="25">
        <f>Tabella3[[#This Row],[PESO Comunicazioni 
'[%']]]*Tabella3[[#This Row],[Copertura 
'[No = 0 ; SI = 1']]]</f>
        <v>0</v>
      </c>
    </row>
    <row r="270" spans="1:8" x14ac:dyDescent="0.3">
      <c r="A270" s="7" t="s">
        <v>280</v>
      </c>
      <c r="B270" s="23" t="s">
        <v>4</v>
      </c>
      <c r="C270" s="7" t="s">
        <v>217</v>
      </c>
      <c r="D270" s="7" t="s">
        <v>218</v>
      </c>
      <c r="E270" s="24">
        <v>896.24148423966858</v>
      </c>
      <c r="F270" s="25">
        <f>Tabella3[[#This Row],[Comunicazioni
'[N']]]/951053</f>
        <v>9.4236754864310246E-4</v>
      </c>
      <c r="G270" s="19"/>
      <c r="H270" s="25">
        <f>Tabella3[[#This Row],[PESO Comunicazioni 
'[%']]]*Tabella3[[#This Row],[Copertura 
'[No = 0 ; SI = 1']]]</f>
        <v>0</v>
      </c>
    </row>
    <row r="271" spans="1:8" x14ac:dyDescent="0.3">
      <c r="A271" s="7" t="s">
        <v>279</v>
      </c>
      <c r="B271" s="23" t="s">
        <v>4</v>
      </c>
      <c r="C271" s="7" t="s">
        <v>217</v>
      </c>
      <c r="D271" s="7" t="s">
        <v>218</v>
      </c>
      <c r="E271" s="24">
        <v>12872.068745211085</v>
      </c>
      <c r="F271" s="25">
        <f>Tabella3[[#This Row],[Comunicazioni
'[N']]]/951053</f>
        <v>1.3534544074001223E-2</v>
      </c>
      <c r="G271" s="19"/>
      <c r="H271" s="25">
        <f>Tabella3[[#This Row],[PESO Comunicazioni 
'[%']]]*Tabella3[[#This Row],[Copertura 
'[No = 0 ; SI = 1']]]</f>
        <v>0</v>
      </c>
    </row>
    <row r="272" spans="1:8" x14ac:dyDescent="0.3">
      <c r="A272" s="7" t="s">
        <v>278</v>
      </c>
      <c r="B272" s="23" t="s">
        <v>4</v>
      </c>
      <c r="C272" s="7" t="s">
        <v>217</v>
      </c>
      <c r="D272" s="7" t="s">
        <v>218</v>
      </c>
      <c r="E272" s="24">
        <v>2035.2537680112587</v>
      </c>
      <c r="F272" s="25">
        <f>Tabella3[[#This Row],[Comunicazioni
'[N']]]/951053</f>
        <v>2.1400003659220448E-3</v>
      </c>
      <c r="G272" s="19"/>
      <c r="H272" s="25">
        <f>Tabella3[[#This Row],[PESO Comunicazioni 
'[%']]]*Tabella3[[#This Row],[Copertura 
'[No = 0 ; SI = 1']]]</f>
        <v>0</v>
      </c>
    </row>
    <row r="273" spans="1:8" x14ac:dyDescent="0.3">
      <c r="A273" s="7" t="s">
        <v>277</v>
      </c>
      <c r="B273" s="23" t="s">
        <v>4</v>
      </c>
      <c r="C273" s="7" t="s">
        <v>217</v>
      </c>
      <c r="D273" s="7" t="s">
        <v>218</v>
      </c>
      <c r="E273" s="24">
        <v>170.21576845474763</v>
      </c>
      <c r="F273" s="25">
        <f>Tabella3[[#This Row],[Comunicazioni
'[N']]]/951053</f>
        <v>1.7897611221955834E-4</v>
      </c>
      <c r="G273" s="19"/>
      <c r="H273" s="25">
        <f>Tabella3[[#This Row],[PESO Comunicazioni 
'[%']]]*Tabella3[[#This Row],[Copertura 
'[No = 0 ; SI = 1']]]</f>
        <v>0</v>
      </c>
    </row>
    <row r="274" spans="1:8" x14ac:dyDescent="0.3">
      <c r="A274" s="7" t="s">
        <v>276</v>
      </c>
      <c r="B274" s="23" t="s">
        <v>4</v>
      </c>
      <c r="C274" s="7" t="s">
        <v>217</v>
      </c>
      <c r="D274" s="7" t="s">
        <v>218</v>
      </c>
      <c r="E274" s="24">
        <v>762.3140935147394</v>
      </c>
      <c r="F274" s="25">
        <f>Tabella3[[#This Row],[Comunicazioni
'[N']]]/951053</f>
        <v>8.0154743585766452E-4</v>
      </c>
      <c r="G274" s="19"/>
      <c r="H274" s="25">
        <f>Tabella3[[#This Row],[PESO Comunicazioni 
'[%']]]*Tabella3[[#This Row],[Copertura 
'[No = 0 ; SI = 1']]]</f>
        <v>0</v>
      </c>
    </row>
    <row r="275" spans="1:8" x14ac:dyDescent="0.3">
      <c r="A275" s="7" t="s">
        <v>275</v>
      </c>
      <c r="B275" s="23" t="s">
        <v>4</v>
      </c>
      <c r="C275" s="7" t="s">
        <v>217</v>
      </c>
      <c r="D275" s="7" t="s">
        <v>218</v>
      </c>
      <c r="E275" s="24">
        <v>233.85079004740064</v>
      </c>
      <c r="F275" s="25">
        <f>Tabella3[[#This Row],[Comunicazioni
'[N']]]/951053</f>
        <v>2.4588618094617299E-4</v>
      </c>
      <c r="G275" s="19"/>
      <c r="H275" s="25">
        <f>Tabella3[[#This Row],[PESO Comunicazioni 
'[%']]]*Tabella3[[#This Row],[Copertura 
'[No = 0 ; SI = 1']]]</f>
        <v>0</v>
      </c>
    </row>
    <row r="276" spans="1:8" x14ac:dyDescent="0.3">
      <c r="A276" s="7" t="s">
        <v>274</v>
      </c>
      <c r="B276" s="23" t="s">
        <v>4</v>
      </c>
      <c r="C276" s="7" t="s">
        <v>217</v>
      </c>
      <c r="D276" s="7" t="s">
        <v>218</v>
      </c>
      <c r="E276" s="24">
        <v>126.27004318530601</v>
      </c>
      <c r="F276" s="25">
        <f>Tabella3[[#This Row],[Comunicazioni
'[N']]]/951053</f>
        <v>1.3276867134145626E-4</v>
      </c>
      <c r="G276" s="19"/>
      <c r="H276" s="25">
        <f>Tabella3[[#This Row],[PESO Comunicazioni 
'[%']]]*Tabella3[[#This Row],[Copertura 
'[No = 0 ; SI = 1']]]</f>
        <v>0</v>
      </c>
    </row>
    <row r="277" spans="1:8" x14ac:dyDescent="0.3">
      <c r="A277" s="7" t="s">
        <v>273</v>
      </c>
      <c r="B277" s="23" t="s">
        <v>4</v>
      </c>
      <c r="C277" s="7" t="s">
        <v>217</v>
      </c>
      <c r="D277" s="7" t="s">
        <v>218</v>
      </c>
      <c r="E277" s="24">
        <v>117.01815231876772</v>
      </c>
      <c r="F277" s="25">
        <f>Tabella3[[#This Row],[Comunicazioni
'[N']]]/951053</f>
        <v>1.2304062162546957E-4</v>
      </c>
      <c r="G277" s="19"/>
      <c r="H277" s="25">
        <f>Tabella3[[#This Row],[PESO Comunicazioni 
'[%']]]*Tabella3[[#This Row],[Copertura 
'[No = 0 ; SI = 1']]]</f>
        <v>0</v>
      </c>
    </row>
    <row r="278" spans="1:8" x14ac:dyDescent="0.3">
      <c r="A278" s="7" t="s">
        <v>272</v>
      </c>
      <c r="B278" s="23" t="s">
        <v>4</v>
      </c>
      <c r="C278" s="7" t="s">
        <v>217</v>
      </c>
      <c r="D278" s="7" t="s">
        <v>218</v>
      </c>
      <c r="E278" s="24">
        <v>4389.9691445708804</v>
      </c>
      <c r="F278" s="25">
        <f>Tabella3[[#This Row],[Comunicazioni
'[N']]]/951053</f>
        <v>4.6159037872451694E-3</v>
      </c>
      <c r="G278" s="19"/>
      <c r="H278" s="25">
        <f>Tabella3[[#This Row],[PESO Comunicazioni 
'[%']]]*Tabella3[[#This Row],[Copertura 
'[No = 0 ; SI = 1']]]</f>
        <v>0</v>
      </c>
    </row>
    <row r="279" spans="1:8" x14ac:dyDescent="0.3">
      <c r="A279" s="7" t="s">
        <v>271</v>
      </c>
      <c r="B279" s="23" t="s">
        <v>4</v>
      </c>
      <c r="C279" s="7" t="s">
        <v>217</v>
      </c>
      <c r="D279" s="7" t="s">
        <v>218</v>
      </c>
      <c r="E279" s="24">
        <v>1546.5296797437422</v>
      </c>
      <c r="F279" s="25">
        <f>Tabella3[[#This Row],[Comunicazioni
'[N']]]/951053</f>
        <v>1.6261235491016191E-3</v>
      </c>
      <c r="G279" s="19"/>
      <c r="H279" s="25">
        <f>Tabella3[[#This Row],[PESO Comunicazioni 
'[%']]]*Tabella3[[#This Row],[Copertura 
'[No = 0 ; SI = 1']]]</f>
        <v>0</v>
      </c>
    </row>
    <row r="280" spans="1:8" x14ac:dyDescent="0.3">
      <c r="A280" s="7" t="s">
        <v>270</v>
      </c>
      <c r="B280" s="23" t="s">
        <v>4</v>
      </c>
      <c r="C280" s="7" t="s">
        <v>217</v>
      </c>
      <c r="D280" s="7" t="s">
        <v>218</v>
      </c>
      <c r="E280" s="24">
        <v>1049.938344029033</v>
      </c>
      <c r="F280" s="25">
        <f>Tabella3[[#This Row],[Comunicazioni
'[N']]]/951053</f>
        <v>1.103974588197538E-3</v>
      </c>
      <c r="G280" s="19"/>
      <c r="H280" s="25">
        <f>Tabella3[[#This Row],[PESO Comunicazioni 
'[%']]]*Tabella3[[#This Row],[Copertura 
'[No = 0 ; SI = 1']]]</f>
        <v>0</v>
      </c>
    </row>
    <row r="281" spans="1:8" x14ac:dyDescent="0.3">
      <c r="A281" s="7" t="s">
        <v>269</v>
      </c>
      <c r="B281" s="23" t="s">
        <v>4</v>
      </c>
      <c r="C281" s="7" t="s">
        <v>217</v>
      </c>
      <c r="D281" s="7" t="s">
        <v>218</v>
      </c>
      <c r="E281" s="24">
        <v>3.1251890866538306</v>
      </c>
      <c r="F281" s="25">
        <f>Tabella3[[#This Row],[Comunicazioni
'[N']]]/951053</f>
        <v>3.2860304174991621E-6</v>
      </c>
      <c r="G281" s="19"/>
      <c r="H281" s="25">
        <f>Tabella3[[#This Row],[PESO Comunicazioni 
'[%']]]*Tabella3[[#This Row],[Copertura 
'[No = 0 ; SI = 1']]]</f>
        <v>0</v>
      </c>
    </row>
    <row r="282" spans="1:8" x14ac:dyDescent="0.3">
      <c r="A282" s="7" t="s">
        <v>268</v>
      </c>
      <c r="B282" s="23" t="s">
        <v>4</v>
      </c>
      <c r="C282" s="7" t="s">
        <v>217</v>
      </c>
      <c r="D282" s="7" t="s">
        <v>218</v>
      </c>
      <c r="E282" s="24">
        <v>634.72560096074676</v>
      </c>
      <c r="F282" s="25">
        <f>Tabella3[[#This Row],[Comunicazioni
'[N']]]/951053</f>
        <v>6.6739245968494576E-4</v>
      </c>
      <c r="G282" s="19"/>
      <c r="H282" s="25">
        <f>Tabella3[[#This Row],[PESO Comunicazioni 
'[%']]]*Tabella3[[#This Row],[Copertura 
'[No = 0 ; SI = 1']]]</f>
        <v>0</v>
      </c>
    </row>
    <row r="283" spans="1:8" x14ac:dyDescent="0.3">
      <c r="A283" s="7" t="s">
        <v>267</v>
      </c>
      <c r="B283" s="23" t="s">
        <v>4</v>
      </c>
      <c r="C283" s="7" t="s">
        <v>217</v>
      </c>
      <c r="D283" s="7" t="s">
        <v>218</v>
      </c>
      <c r="E283" s="24">
        <v>826.92472978995738</v>
      </c>
      <c r="F283" s="25">
        <f>Tabella3[[#This Row],[Comunicazioni
'[N']]]/951053</f>
        <v>8.6948333036114436E-4</v>
      </c>
      <c r="G283" s="19"/>
      <c r="H283" s="25">
        <f>Tabella3[[#This Row],[PESO Comunicazioni 
'[%']]]*Tabella3[[#This Row],[Copertura 
'[No = 0 ; SI = 1']]]</f>
        <v>0</v>
      </c>
    </row>
    <row r="284" spans="1:8" x14ac:dyDescent="0.3">
      <c r="A284" s="7" t="s">
        <v>266</v>
      </c>
      <c r="B284" s="23" t="s">
        <v>4</v>
      </c>
      <c r="C284" s="7" t="s">
        <v>217</v>
      </c>
      <c r="D284" s="7" t="s">
        <v>218</v>
      </c>
      <c r="E284" s="24">
        <v>708.35457178047727</v>
      </c>
      <c r="F284" s="25">
        <f>Tabella3[[#This Row],[Comunicazioni
'[N']]]/951053</f>
        <v>7.4481082734661184E-4</v>
      </c>
      <c r="G284" s="19"/>
      <c r="H284" s="25">
        <f>Tabella3[[#This Row],[PESO Comunicazioni 
'[%']]]*Tabella3[[#This Row],[Copertura 
'[No = 0 ; SI = 1']]]</f>
        <v>0</v>
      </c>
    </row>
    <row r="285" spans="1:8" x14ac:dyDescent="0.3">
      <c r="A285" s="7" t="s">
        <v>265</v>
      </c>
      <c r="B285" s="23" t="s">
        <v>4</v>
      </c>
      <c r="C285" s="7" t="s">
        <v>217</v>
      </c>
      <c r="D285" s="7" t="s">
        <v>218</v>
      </c>
      <c r="E285" s="24">
        <v>983.30786051607208</v>
      </c>
      <c r="F285" s="25">
        <f>Tabella3[[#This Row],[Comunicazioni
'[N']]]/951053</f>
        <v>1.0339148927726131E-3</v>
      </c>
      <c r="G285" s="19"/>
      <c r="H285" s="25">
        <f>Tabella3[[#This Row],[PESO Comunicazioni 
'[%']]]*Tabella3[[#This Row],[Copertura 
'[No = 0 ; SI = 1']]]</f>
        <v>0</v>
      </c>
    </row>
    <row r="286" spans="1:8" x14ac:dyDescent="0.3">
      <c r="A286" s="7" t="s">
        <v>264</v>
      </c>
      <c r="B286" s="23" t="s">
        <v>4</v>
      </c>
      <c r="C286" s="7" t="s">
        <v>217</v>
      </c>
      <c r="D286" s="7" t="s">
        <v>218</v>
      </c>
      <c r="E286" s="24">
        <v>58.378592646422774</v>
      </c>
      <c r="F286" s="25">
        <f>Tabella3[[#This Row],[Comunicazioni
'[N']]]/951053</f>
        <v>6.1383111820711116E-5</v>
      </c>
      <c r="G286" s="19"/>
      <c r="H286" s="25">
        <f>Tabella3[[#This Row],[PESO Comunicazioni 
'[%']]]*Tabella3[[#This Row],[Copertura 
'[No = 0 ; SI = 1']]]</f>
        <v>0</v>
      </c>
    </row>
    <row r="287" spans="1:8" x14ac:dyDescent="0.3">
      <c r="A287" s="7" t="s">
        <v>263</v>
      </c>
      <c r="B287" s="23" t="s">
        <v>4</v>
      </c>
      <c r="C287" s="7" t="s">
        <v>217</v>
      </c>
      <c r="D287" s="7" t="s">
        <v>218</v>
      </c>
      <c r="E287" s="24">
        <v>12804.414058606435</v>
      </c>
      <c r="F287" s="25">
        <f>Tabella3[[#This Row],[Comunicazioni
'[N']]]/951053</f>
        <v>1.3463407463733814E-2</v>
      </c>
      <c r="G287" s="19"/>
      <c r="H287" s="25">
        <f>Tabella3[[#This Row],[PESO Comunicazioni 
'[%']]]*Tabella3[[#This Row],[Copertura 
'[No = 0 ; SI = 1']]]</f>
        <v>0</v>
      </c>
    </row>
    <row r="288" spans="1:8" x14ac:dyDescent="0.3">
      <c r="A288" s="7" t="s">
        <v>262</v>
      </c>
      <c r="B288" s="23" t="s">
        <v>4</v>
      </c>
      <c r="C288" s="7" t="s">
        <v>217</v>
      </c>
      <c r="D288" s="7" t="s">
        <v>218</v>
      </c>
      <c r="E288" s="24">
        <v>8204.6334540121497</v>
      </c>
      <c r="F288" s="25">
        <f>Tabella3[[#This Row],[Comunicazioni
'[N']]]/951053</f>
        <v>8.6268940364124282E-3</v>
      </c>
      <c r="G288" s="19"/>
      <c r="H288" s="25">
        <f>Tabella3[[#This Row],[PESO Comunicazioni 
'[%']]]*Tabella3[[#This Row],[Copertura 
'[No = 0 ; SI = 1']]]</f>
        <v>0</v>
      </c>
    </row>
    <row r="289" spans="1:8" x14ac:dyDescent="0.3">
      <c r="A289" s="7" t="s">
        <v>261</v>
      </c>
      <c r="B289" s="23" t="s">
        <v>4</v>
      </c>
      <c r="C289" s="7" t="s">
        <v>217</v>
      </c>
      <c r="D289" s="7" t="s">
        <v>218</v>
      </c>
      <c r="E289" s="24">
        <v>2549.1648835621399</v>
      </c>
      <c r="F289" s="25">
        <f>Tabella3[[#This Row],[Comunicazioni
'[N']]]/951053</f>
        <v>2.6803604883872297E-3</v>
      </c>
      <c r="G289" s="19"/>
      <c r="H289" s="25">
        <f>Tabella3[[#This Row],[PESO Comunicazioni 
'[%']]]*Tabella3[[#This Row],[Copertura 
'[No = 0 ; SI = 1']]]</f>
        <v>0</v>
      </c>
    </row>
    <row r="290" spans="1:8" x14ac:dyDescent="0.3">
      <c r="A290" s="7" t="s">
        <v>260</v>
      </c>
      <c r="B290" s="23" t="s">
        <v>4</v>
      </c>
      <c r="C290" s="7" t="s">
        <v>217</v>
      </c>
      <c r="D290" s="7" t="s">
        <v>218</v>
      </c>
      <c r="E290" s="24">
        <v>9448.5778488141059</v>
      </c>
      <c r="F290" s="25">
        <f>Tabella3[[#This Row],[Comunicazioni
'[N']]]/951053</f>
        <v>9.9348594124765988E-3</v>
      </c>
      <c r="G290" s="19"/>
      <c r="H290" s="25">
        <f>Tabella3[[#This Row],[PESO Comunicazioni 
'[%']]]*Tabella3[[#This Row],[Copertura 
'[No = 0 ; SI = 1']]]</f>
        <v>0</v>
      </c>
    </row>
    <row r="291" spans="1:8" x14ac:dyDescent="0.3">
      <c r="A291" s="7" t="s">
        <v>259</v>
      </c>
      <c r="B291" s="23" t="s">
        <v>4</v>
      </c>
      <c r="C291" s="7" t="s">
        <v>217</v>
      </c>
      <c r="D291" s="7" t="s">
        <v>218</v>
      </c>
      <c r="E291" s="24">
        <v>7151.0888295618461</v>
      </c>
      <c r="F291" s="25">
        <f>Tabella3[[#This Row],[Comunicazioni
'[N']]]/951053</f>
        <v>7.5191275665623747E-3</v>
      </c>
      <c r="G291" s="19"/>
      <c r="H291" s="25">
        <f>Tabella3[[#This Row],[PESO Comunicazioni 
'[%']]]*Tabella3[[#This Row],[Copertura 
'[No = 0 ; SI = 1']]]</f>
        <v>0</v>
      </c>
    </row>
    <row r="292" spans="1:8" x14ac:dyDescent="0.3">
      <c r="A292" s="7" t="s">
        <v>258</v>
      </c>
      <c r="B292" s="23" t="s">
        <v>4</v>
      </c>
      <c r="C292" s="7" t="s">
        <v>217</v>
      </c>
      <c r="D292" s="7" t="s">
        <v>218</v>
      </c>
      <c r="E292" s="24">
        <v>3721.3641946170956</v>
      </c>
      <c r="F292" s="25">
        <f>Tabella3[[#This Row],[Comunicazioni
'[N']]]/951053</f>
        <v>3.9128883402051156E-3</v>
      </c>
      <c r="G292" s="19"/>
      <c r="H292" s="25">
        <f>Tabella3[[#This Row],[PESO Comunicazioni 
'[%']]]*Tabella3[[#This Row],[Copertura 
'[No = 0 ; SI = 1']]]</f>
        <v>0</v>
      </c>
    </row>
    <row r="293" spans="1:8" x14ac:dyDescent="0.3">
      <c r="A293" s="7" t="s">
        <v>257</v>
      </c>
      <c r="B293" s="23" t="s">
        <v>4</v>
      </c>
      <c r="C293" s="7" t="s">
        <v>217</v>
      </c>
      <c r="D293" s="7" t="s">
        <v>218</v>
      </c>
      <c r="E293" s="24">
        <v>9452.3019370816219</v>
      </c>
      <c r="F293" s="25">
        <f>Tabella3[[#This Row],[Comunicazioni
'[N']]]/951053</f>
        <v>9.9387751650871423E-3</v>
      </c>
      <c r="G293" s="19"/>
      <c r="H293" s="25">
        <f>Tabella3[[#This Row],[PESO Comunicazioni 
'[%']]]*Tabella3[[#This Row],[Copertura 
'[No = 0 ; SI = 1']]]</f>
        <v>0</v>
      </c>
    </row>
    <row r="294" spans="1:8" x14ac:dyDescent="0.3">
      <c r="A294" s="7" t="s">
        <v>256</v>
      </c>
      <c r="B294" s="23" t="s">
        <v>4</v>
      </c>
      <c r="C294" s="7" t="s">
        <v>217</v>
      </c>
      <c r="D294" s="7" t="s">
        <v>218</v>
      </c>
      <c r="E294" s="24">
        <v>536.47219740097785</v>
      </c>
      <c r="F294" s="25">
        <f>Tabella3[[#This Row],[Comunicazioni
'[N']]]/951053</f>
        <v>5.6408233547549703E-4</v>
      </c>
      <c r="G294" s="19"/>
      <c r="H294" s="25">
        <f>Tabella3[[#This Row],[PESO Comunicazioni 
'[%']]]*Tabella3[[#This Row],[Copertura 
'[No = 0 ; SI = 1']]]</f>
        <v>0</v>
      </c>
    </row>
    <row r="295" spans="1:8" x14ac:dyDescent="0.3">
      <c r="A295" s="7" t="s">
        <v>255</v>
      </c>
      <c r="B295" s="23" t="s">
        <v>4</v>
      </c>
      <c r="C295" s="7" t="s">
        <v>217</v>
      </c>
      <c r="D295" s="7" t="s">
        <v>218</v>
      </c>
      <c r="E295" s="24">
        <v>3713.8604128840188</v>
      </c>
      <c r="F295" s="25">
        <f>Tabella3[[#This Row],[Comunicazioni
'[N']]]/951053</f>
        <v>3.9049983680026442E-3</v>
      </c>
      <c r="G295" s="19"/>
      <c r="H295" s="25">
        <f>Tabella3[[#This Row],[PESO Comunicazioni 
'[%']]]*Tabella3[[#This Row],[Copertura 
'[No = 0 ; SI = 1']]]</f>
        <v>0</v>
      </c>
    </row>
    <row r="296" spans="1:8" x14ac:dyDescent="0.3">
      <c r="A296" s="7" t="s">
        <v>254</v>
      </c>
      <c r="B296" s="23" t="s">
        <v>4</v>
      </c>
      <c r="C296" s="7" t="s">
        <v>217</v>
      </c>
      <c r="D296" s="7" t="s">
        <v>218</v>
      </c>
      <c r="E296" s="24">
        <v>4809.7338933298788</v>
      </c>
      <c r="F296" s="25">
        <f>Tabella3[[#This Row],[Comunicazioni
'[N']]]/951053</f>
        <v>5.0572721954821433E-3</v>
      </c>
      <c r="G296" s="19"/>
      <c r="H296" s="25">
        <f>Tabella3[[#This Row],[PESO Comunicazioni 
'[%']]]*Tabella3[[#This Row],[Copertura 
'[No = 0 ; SI = 1']]]</f>
        <v>0</v>
      </c>
    </row>
    <row r="297" spans="1:8" x14ac:dyDescent="0.3">
      <c r="A297" s="7" t="s">
        <v>253</v>
      </c>
      <c r="B297" s="23" t="s">
        <v>4</v>
      </c>
      <c r="C297" s="7" t="s">
        <v>217</v>
      </c>
      <c r="D297" s="7" t="s">
        <v>218</v>
      </c>
      <c r="E297" s="24">
        <v>4161.3914230952469</v>
      </c>
      <c r="F297" s="25">
        <f>Tabella3[[#This Row],[Comunicazioni
'[N']]]/951053</f>
        <v>4.3755620592072645E-3</v>
      </c>
      <c r="G297" s="19"/>
      <c r="H297" s="25">
        <f>Tabella3[[#This Row],[PESO Comunicazioni 
'[%']]]*Tabella3[[#This Row],[Copertura 
'[No = 0 ; SI = 1']]]</f>
        <v>0</v>
      </c>
    </row>
    <row r="298" spans="1:8" x14ac:dyDescent="0.3">
      <c r="A298" s="7" t="s">
        <v>252</v>
      </c>
      <c r="B298" s="23" t="s">
        <v>4</v>
      </c>
      <c r="C298" s="7" t="s">
        <v>217</v>
      </c>
      <c r="D298" s="7" t="s">
        <v>218</v>
      </c>
      <c r="E298" s="24">
        <v>5993.0538553917959</v>
      </c>
      <c r="F298" s="25">
        <f>Tabella3[[#This Row],[Comunicazioni
'[N']]]/951053</f>
        <v>6.3014930349747028E-3</v>
      </c>
      <c r="G298" s="19"/>
      <c r="H298" s="25">
        <f>Tabella3[[#This Row],[PESO Comunicazioni 
'[%']]]*Tabella3[[#This Row],[Copertura 
'[No = 0 ; SI = 1']]]</f>
        <v>0</v>
      </c>
    </row>
    <row r="299" spans="1:8" x14ac:dyDescent="0.3">
      <c r="A299" s="7" t="s">
        <v>251</v>
      </c>
      <c r="B299" s="23" t="s">
        <v>4</v>
      </c>
      <c r="C299" s="7" t="s">
        <v>217</v>
      </c>
      <c r="D299" s="7" t="s">
        <v>218</v>
      </c>
      <c r="E299" s="24">
        <v>5180.7777614335682</v>
      </c>
      <c r="F299" s="25">
        <f>Tabella3[[#This Row],[Comunicazioni
'[N']]]/951053</f>
        <v>5.4474122487743254E-3</v>
      </c>
      <c r="G299" s="19"/>
      <c r="H299" s="25">
        <f>Tabella3[[#This Row],[PESO Comunicazioni 
'[%']]]*Tabella3[[#This Row],[Copertura 
'[No = 0 ; SI = 1']]]</f>
        <v>0</v>
      </c>
    </row>
    <row r="300" spans="1:8" x14ac:dyDescent="0.3">
      <c r="A300" s="7" t="s">
        <v>250</v>
      </c>
      <c r="B300" s="23" t="s">
        <v>4</v>
      </c>
      <c r="C300" s="7" t="s">
        <v>217</v>
      </c>
      <c r="D300" s="7" t="s">
        <v>218</v>
      </c>
      <c r="E300" s="24">
        <v>2767.8014178480234</v>
      </c>
      <c r="F300" s="25">
        <f>Tabella3[[#This Row],[Comunicazioni
'[N']]]/951053</f>
        <v>2.910249394984321E-3</v>
      </c>
      <c r="G300" s="19"/>
      <c r="H300" s="25">
        <f>Tabella3[[#This Row],[PESO Comunicazioni 
'[%']]]*Tabella3[[#This Row],[Copertura 
'[No = 0 ; SI = 1']]]</f>
        <v>0</v>
      </c>
    </row>
    <row r="301" spans="1:8" x14ac:dyDescent="0.3">
      <c r="A301" s="7" t="s">
        <v>249</v>
      </c>
      <c r="B301" s="23" t="s">
        <v>4</v>
      </c>
      <c r="C301" s="7" t="s">
        <v>217</v>
      </c>
      <c r="D301" s="7" t="s">
        <v>218</v>
      </c>
      <c r="E301" s="24">
        <v>1295.2148024387513</v>
      </c>
      <c r="F301" s="25">
        <f>Tabella3[[#This Row],[Comunicazioni
'[N']]]/951053</f>
        <v>1.3618744722310443E-3</v>
      </c>
      <c r="G301" s="19"/>
      <c r="H301" s="25">
        <f>Tabella3[[#This Row],[PESO Comunicazioni 
'[%']]]*Tabella3[[#This Row],[Copertura 
'[No = 0 ; SI = 1']]]</f>
        <v>0</v>
      </c>
    </row>
    <row r="302" spans="1:8" x14ac:dyDescent="0.3">
      <c r="A302" s="7" t="s">
        <v>248</v>
      </c>
      <c r="B302" s="23" t="s">
        <v>4</v>
      </c>
      <c r="C302" s="7" t="s">
        <v>217</v>
      </c>
      <c r="D302" s="7" t="s">
        <v>218</v>
      </c>
      <c r="E302" s="24">
        <v>2146.5041461845663</v>
      </c>
      <c r="F302" s="25">
        <f>Tabella3[[#This Row],[Comunicazioni
'[N']]]/951053</f>
        <v>2.2569763684932029E-3</v>
      </c>
      <c r="G302" s="19"/>
      <c r="H302" s="25">
        <f>Tabella3[[#This Row],[PESO Comunicazioni 
'[%']]]*Tabella3[[#This Row],[Copertura 
'[No = 0 ; SI = 1']]]</f>
        <v>0</v>
      </c>
    </row>
    <row r="303" spans="1:8" x14ac:dyDescent="0.3">
      <c r="A303" s="7" t="s">
        <v>247</v>
      </c>
      <c r="B303" s="23" t="s">
        <v>4</v>
      </c>
      <c r="C303" s="7" t="s">
        <v>217</v>
      </c>
      <c r="D303" s="7" t="s">
        <v>218</v>
      </c>
      <c r="E303" s="24">
        <v>5222.8787474285309</v>
      </c>
      <c r="F303" s="25">
        <f>Tabella3[[#This Row],[Comunicazioni
'[N']]]/951053</f>
        <v>5.4916800088202558E-3</v>
      </c>
      <c r="G303" s="19"/>
      <c r="H303" s="25">
        <f>Tabella3[[#This Row],[PESO Comunicazioni 
'[%']]]*Tabella3[[#This Row],[Copertura 
'[No = 0 ; SI = 1']]]</f>
        <v>0</v>
      </c>
    </row>
    <row r="304" spans="1:8" x14ac:dyDescent="0.3">
      <c r="A304" s="7" t="s">
        <v>246</v>
      </c>
      <c r="B304" s="23" t="s">
        <v>4</v>
      </c>
      <c r="C304" s="7" t="s">
        <v>217</v>
      </c>
      <c r="D304" s="7" t="s">
        <v>218</v>
      </c>
      <c r="E304" s="24">
        <v>18577.463922595773</v>
      </c>
      <c r="F304" s="25">
        <f>Tabella3[[#This Row],[Comunicazioni
'[N']]]/951053</f>
        <v>1.9533573757294045E-2</v>
      </c>
      <c r="G304" s="19"/>
      <c r="H304" s="25">
        <f>Tabella3[[#This Row],[PESO Comunicazioni 
'[%']]]*Tabella3[[#This Row],[Copertura 
'[No = 0 ; SI = 1']]]</f>
        <v>0</v>
      </c>
    </row>
    <row r="305" spans="1:8" x14ac:dyDescent="0.3">
      <c r="A305" s="7" t="s">
        <v>245</v>
      </c>
      <c r="B305" s="23" t="s">
        <v>4</v>
      </c>
      <c r="C305" s="7" t="s">
        <v>217</v>
      </c>
      <c r="D305" s="7" t="s">
        <v>218</v>
      </c>
      <c r="E305" s="24">
        <v>2287.771163983411</v>
      </c>
      <c r="F305" s="25">
        <f>Tabella3[[#This Row],[Comunicazioni
'[N']]]/951053</f>
        <v>2.4055138504199148E-3</v>
      </c>
      <c r="G305" s="19"/>
      <c r="H305" s="25">
        <f>Tabella3[[#This Row],[PESO Comunicazioni 
'[%']]]*Tabella3[[#This Row],[Copertura 
'[No = 0 ; SI = 1']]]</f>
        <v>0</v>
      </c>
    </row>
    <row r="306" spans="1:8" x14ac:dyDescent="0.3">
      <c r="A306" s="7" t="s">
        <v>244</v>
      </c>
      <c r="B306" s="23" t="s">
        <v>4</v>
      </c>
      <c r="C306" s="7" t="s">
        <v>217</v>
      </c>
      <c r="D306" s="7" t="s">
        <v>218</v>
      </c>
      <c r="E306" s="24">
        <v>4476.6902074519348</v>
      </c>
      <c r="F306" s="25">
        <f>Tabella3[[#This Row],[Comunicazioni
'[N']]]/951053</f>
        <v>4.7070880460415299E-3</v>
      </c>
      <c r="G306" s="19"/>
      <c r="H306" s="25">
        <f>Tabella3[[#This Row],[PESO Comunicazioni 
'[%']]]*Tabella3[[#This Row],[Copertura 
'[No = 0 ; SI = 1']]]</f>
        <v>0</v>
      </c>
    </row>
    <row r="307" spans="1:8" x14ac:dyDescent="0.3">
      <c r="A307" s="7" t="s">
        <v>243</v>
      </c>
      <c r="B307" s="23" t="s">
        <v>4</v>
      </c>
      <c r="C307" s="7" t="s">
        <v>217</v>
      </c>
      <c r="D307" s="7" t="s">
        <v>218</v>
      </c>
      <c r="E307" s="24">
        <v>3827.4878710105186</v>
      </c>
      <c r="F307" s="25">
        <f>Tabella3[[#This Row],[Comunicazioni
'[N']]]/951053</f>
        <v>4.0244737895895584E-3</v>
      </c>
      <c r="G307" s="19"/>
      <c r="H307" s="25">
        <f>Tabella3[[#This Row],[PESO Comunicazioni 
'[%']]]*Tabella3[[#This Row],[Copertura 
'[No = 0 ; SI = 1']]]</f>
        <v>0</v>
      </c>
    </row>
    <row r="308" spans="1:8" x14ac:dyDescent="0.3">
      <c r="A308" s="7" t="s">
        <v>242</v>
      </c>
      <c r="B308" s="23" t="s">
        <v>4</v>
      </c>
      <c r="C308" s="7" t="s">
        <v>217</v>
      </c>
      <c r="D308" s="7" t="s">
        <v>218</v>
      </c>
      <c r="E308" s="24">
        <v>4842.1834003323975</v>
      </c>
      <c r="F308" s="25">
        <f>Tabella3[[#This Row],[Comunicazioni
'[N']]]/951053</f>
        <v>5.091391752439031E-3</v>
      </c>
      <c r="G308" s="19"/>
      <c r="H308" s="25">
        <f>Tabella3[[#This Row],[PESO Comunicazioni 
'[%']]]*Tabella3[[#This Row],[Copertura 
'[No = 0 ; SI = 1']]]</f>
        <v>0</v>
      </c>
    </row>
    <row r="309" spans="1:8" x14ac:dyDescent="0.3">
      <c r="A309" s="7" t="s">
        <v>241</v>
      </c>
      <c r="B309" s="23" t="s">
        <v>4</v>
      </c>
      <c r="C309" s="7" t="s">
        <v>217</v>
      </c>
      <c r="D309" s="7" t="s">
        <v>218</v>
      </c>
      <c r="E309" s="24">
        <v>3640.7397618770569</v>
      </c>
      <c r="F309" s="25">
        <f>Tabella3[[#This Row],[Comunicazioni
'[N']]]/951053</f>
        <v>3.8281144813980469E-3</v>
      </c>
      <c r="G309" s="19"/>
      <c r="H309" s="25">
        <f>Tabella3[[#This Row],[PESO Comunicazioni 
'[%']]]*Tabella3[[#This Row],[Copertura 
'[No = 0 ; SI = 1']]]</f>
        <v>0</v>
      </c>
    </row>
    <row r="310" spans="1:8" x14ac:dyDescent="0.3">
      <c r="A310" s="7" t="s">
        <v>240</v>
      </c>
      <c r="B310" s="23" t="s">
        <v>4</v>
      </c>
      <c r="C310" s="7" t="s">
        <v>217</v>
      </c>
      <c r="D310" s="7" t="s">
        <v>218</v>
      </c>
      <c r="E310" s="24">
        <v>1746.8676118986823</v>
      </c>
      <c r="F310" s="25">
        <f>Tabella3[[#This Row],[Comunicazioni
'[N']]]/951053</f>
        <v>1.8367720956652073E-3</v>
      </c>
      <c r="G310" s="19"/>
      <c r="H310" s="25">
        <f>Tabella3[[#This Row],[PESO Comunicazioni 
'[%']]]*Tabella3[[#This Row],[Copertura 
'[No = 0 ; SI = 1']]]</f>
        <v>0</v>
      </c>
    </row>
    <row r="311" spans="1:8" x14ac:dyDescent="0.3">
      <c r="A311" s="7" t="s">
        <v>239</v>
      </c>
      <c r="B311" s="23" t="s">
        <v>4</v>
      </c>
      <c r="C311" s="7" t="s">
        <v>217</v>
      </c>
      <c r="D311" s="7" t="s">
        <v>218</v>
      </c>
      <c r="E311" s="24">
        <v>337.64863583172882</v>
      </c>
      <c r="F311" s="25">
        <f>Tabella3[[#This Row],[Comunicazioni
'[N']]]/951053</f>
        <v>3.550260982634289E-4</v>
      </c>
      <c r="G311" s="19"/>
      <c r="H311" s="25">
        <f>Tabella3[[#This Row],[PESO Comunicazioni 
'[%']]]*Tabella3[[#This Row],[Copertura 
'[No = 0 ; SI = 1']]]</f>
        <v>0</v>
      </c>
    </row>
    <row r="312" spans="1:8" x14ac:dyDescent="0.3">
      <c r="A312" s="7" t="s">
        <v>238</v>
      </c>
      <c r="B312" s="23" t="s">
        <v>4</v>
      </c>
      <c r="C312" s="7" t="s">
        <v>217</v>
      </c>
      <c r="D312" s="7" t="s">
        <v>218</v>
      </c>
      <c r="E312" s="24">
        <v>2358.095481899275</v>
      </c>
      <c r="F312" s="25">
        <f>Tabella3[[#This Row],[Comunicazioni
'[N']]]/951053</f>
        <v>2.4794574875419929E-3</v>
      </c>
      <c r="G312" s="19"/>
      <c r="H312" s="25">
        <f>Tabella3[[#This Row],[PESO Comunicazioni 
'[%']]]*Tabella3[[#This Row],[Copertura 
'[No = 0 ; SI = 1']]]</f>
        <v>0</v>
      </c>
    </row>
    <row r="313" spans="1:8" x14ac:dyDescent="0.3">
      <c r="A313" s="7" t="s">
        <v>237</v>
      </c>
      <c r="B313" s="23" t="s">
        <v>4</v>
      </c>
      <c r="C313" s="7" t="s">
        <v>217</v>
      </c>
      <c r="D313" s="7" t="s">
        <v>218</v>
      </c>
      <c r="E313" s="24">
        <v>8681.944339914684</v>
      </c>
      <c r="F313" s="25">
        <f>Tabella3[[#This Row],[Comunicazioni
'[N']]]/951053</f>
        <v>9.1287702577192691E-3</v>
      </c>
      <c r="G313" s="19"/>
      <c r="H313" s="25">
        <f>Tabella3[[#This Row],[PESO Comunicazioni 
'[%']]]*Tabella3[[#This Row],[Copertura 
'[No = 0 ; SI = 1']]]</f>
        <v>0</v>
      </c>
    </row>
    <row r="314" spans="1:8" x14ac:dyDescent="0.3">
      <c r="A314" s="7" t="s">
        <v>236</v>
      </c>
      <c r="B314" s="23" t="s">
        <v>4</v>
      </c>
      <c r="C314" s="7" t="s">
        <v>217</v>
      </c>
      <c r="D314" s="7" t="s">
        <v>218</v>
      </c>
      <c r="E314" s="24">
        <v>8434.4509648084768</v>
      </c>
      <c r="F314" s="25">
        <f>Tabella3[[#This Row],[Comunicazioni
'[N']]]/951053</f>
        <v>8.8685393609067818E-3</v>
      </c>
      <c r="G314" s="19"/>
      <c r="H314" s="25">
        <f>Tabella3[[#This Row],[PESO Comunicazioni 
'[%']]]*Tabella3[[#This Row],[Copertura 
'[No = 0 ; SI = 1']]]</f>
        <v>0</v>
      </c>
    </row>
    <row r="315" spans="1:8" x14ac:dyDescent="0.3">
      <c r="A315" s="7" t="s">
        <v>235</v>
      </c>
      <c r="B315" s="23" t="s">
        <v>4</v>
      </c>
      <c r="C315" s="7" t="s">
        <v>217</v>
      </c>
      <c r="D315" s="7" t="s">
        <v>218</v>
      </c>
      <c r="E315" s="24">
        <v>3991.1877561863448</v>
      </c>
      <c r="F315" s="25">
        <f>Tabella3[[#This Row],[Comunicazioni
'[N']]]/951053</f>
        <v>4.1965986713530636E-3</v>
      </c>
      <c r="G315" s="19"/>
      <c r="H315" s="25">
        <f>Tabella3[[#This Row],[PESO Comunicazioni 
'[%']]]*Tabella3[[#This Row],[Copertura 
'[No = 0 ; SI = 1']]]</f>
        <v>0</v>
      </c>
    </row>
    <row r="316" spans="1:8" x14ac:dyDescent="0.3">
      <c r="A316" s="7" t="s">
        <v>234</v>
      </c>
      <c r="B316" s="23" t="s">
        <v>4</v>
      </c>
      <c r="C316" s="7" t="s">
        <v>217</v>
      </c>
      <c r="D316" s="7" t="s">
        <v>218</v>
      </c>
      <c r="E316" s="24">
        <v>5032.750532955416</v>
      </c>
      <c r="F316" s="25">
        <f>Tabella3[[#This Row],[Comunicazioni
'[N']]]/951053</f>
        <v>5.291766634409876E-3</v>
      </c>
      <c r="G316" s="19"/>
      <c r="H316" s="25">
        <f>Tabella3[[#This Row],[PESO Comunicazioni 
'[%']]]*Tabella3[[#This Row],[Copertura 
'[No = 0 ; SI = 1']]]</f>
        <v>0</v>
      </c>
    </row>
    <row r="317" spans="1:8" x14ac:dyDescent="0.3">
      <c r="A317" s="7" t="s">
        <v>233</v>
      </c>
      <c r="B317" s="23" t="s">
        <v>4</v>
      </c>
      <c r="C317" s="7" t="s">
        <v>217</v>
      </c>
      <c r="D317" s="7" t="s">
        <v>218</v>
      </c>
      <c r="E317" s="24">
        <v>12591.009932400835</v>
      </c>
      <c r="F317" s="25">
        <f>Tabella3[[#This Row],[Comunicazioni
'[N']]]/951053</f>
        <v>1.3239020256916107E-2</v>
      </c>
      <c r="G317" s="19"/>
      <c r="H317" s="25">
        <f>Tabella3[[#This Row],[PESO Comunicazioni 
'[%']]]*Tabella3[[#This Row],[Copertura 
'[No = 0 ; SI = 1']]]</f>
        <v>0</v>
      </c>
    </row>
    <row r="318" spans="1:8" x14ac:dyDescent="0.3">
      <c r="A318" s="7" t="s">
        <v>232</v>
      </c>
      <c r="B318" s="23" t="s">
        <v>4</v>
      </c>
      <c r="C318" s="7" t="s">
        <v>217</v>
      </c>
      <c r="D318" s="7" t="s">
        <v>218</v>
      </c>
      <c r="E318" s="24">
        <v>3248.3263772863293</v>
      </c>
      <c r="F318" s="25">
        <f>Tabella3[[#This Row],[Comunicazioni
'[N']]]/951053</f>
        <v>3.4155051056947712E-3</v>
      </c>
      <c r="G318" s="19"/>
      <c r="H318" s="25">
        <f>Tabella3[[#This Row],[PESO Comunicazioni 
'[%']]]*Tabella3[[#This Row],[Copertura 
'[No = 0 ; SI = 1']]]</f>
        <v>0</v>
      </c>
    </row>
    <row r="319" spans="1:8" x14ac:dyDescent="0.3">
      <c r="A319" s="7" t="s">
        <v>231</v>
      </c>
      <c r="B319" s="23" t="s">
        <v>4</v>
      </c>
      <c r="C319" s="7" t="s">
        <v>217</v>
      </c>
      <c r="D319" s="7" t="s">
        <v>218</v>
      </c>
      <c r="E319" s="24">
        <v>3950.263208622132</v>
      </c>
      <c r="F319" s="25">
        <f>Tabella3[[#This Row],[Comunicazioni
'[N']]]/951053</f>
        <v>4.1535678964496527E-3</v>
      </c>
      <c r="G319" s="19"/>
      <c r="H319" s="25">
        <f>Tabella3[[#This Row],[PESO Comunicazioni 
'[%']]]*Tabella3[[#This Row],[Copertura 
'[No = 0 ; SI = 1']]]</f>
        <v>0</v>
      </c>
    </row>
    <row r="320" spans="1:8" x14ac:dyDescent="0.3">
      <c r="A320" s="7" t="s">
        <v>230</v>
      </c>
      <c r="B320" s="23" t="s">
        <v>4</v>
      </c>
      <c r="C320" s="7" t="s">
        <v>217</v>
      </c>
      <c r="D320" s="7" t="s">
        <v>218</v>
      </c>
      <c r="E320" s="24">
        <v>7252.2215821146528</v>
      </c>
      <c r="F320" s="25">
        <f>Tabella3[[#This Row],[Comunicazioni
'[N']]]/951053</f>
        <v>7.6254652286619701E-3</v>
      </c>
      <c r="G320" s="19"/>
      <c r="H320" s="25">
        <f>Tabella3[[#This Row],[PESO Comunicazioni 
'[%']]]*Tabella3[[#This Row],[Copertura 
'[No = 0 ; SI = 1']]]</f>
        <v>0</v>
      </c>
    </row>
    <row r="321" spans="1:8" x14ac:dyDescent="0.3">
      <c r="A321" s="7" t="s">
        <v>229</v>
      </c>
      <c r="B321" s="23" t="s">
        <v>4</v>
      </c>
      <c r="C321" s="7" t="s">
        <v>217</v>
      </c>
      <c r="D321" s="7" t="s">
        <v>218</v>
      </c>
      <c r="E321" s="24">
        <v>6483.5984798421005</v>
      </c>
      <c r="F321" s="25">
        <f>Tabella3[[#This Row],[Comunicazioni
'[N']]]/951053</f>
        <v>6.8172840838965866E-3</v>
      </c>
      <c r="G321" s="19"/>
      <c r="H321" s="25">
        <f>Tabella3[[#This Row],[PESO Comunicazioni 
'[%']]]*Tabella3[[#This Row],[Copertura 
'[No = 0 ; SI = 1']]]</f>
        <v>0</v>
      </c>
    </row>
    <row r="322" spans="1:8" x14ac:dyDescent="0.3">
      <c r="A322" s="7" t="s">
        <v>228</v>
      </c>
      <c r="B322" s="23" t="s">
        <v>4</v>
      </c>
      <c r="C322" s="7" t="s">
        <v>217</v>
      </c>
      <c r="D322" s="7" t="s">
        <v>218</v>
      </c>
      <c r="E322" s="24">
        <v>14583.102206687905</v>
      </c>
      <c r="F322" s="25">
        <f>Tabella3[[#This Row],[Comunicazioni
'[N']]]/951053</f>
        <v>1.5333637774853668E-2</v>
      </c>
      <c r="G322" s="19"/>
      <c r="H322" s="25">
        <f>Tabella3[[#This Row],[PESO Comunicazioni 
'[%']]]*Tabella3[[#This Row],[Copertura 
'[No = 0 ; SI = 1']]]</f>
        <v>0</v>
      </c>
    </row>
    <row r="323" spans="1:8" x14ac:dyDescent="0.3">
      <c r="A323" s="7" t="s">
        <v>227</v>
      </c>
      <c r="B323" s="23" t="s">
        <v>4</v>
      </c>
      <c r="C323" s="7" t="s">
        <v>217</v>
      </c>
      <c r="D323" s="7" t="s">
        <v>218</v>
      </c>
      <c r="E323" s="24">
        <v>6312.0241482044175</v>
      </c>
      <c r="F323" s="25">
        <f>Tabella3[[#This Row],[Comunicazioni
'[N']]]/951053</f>
        <v>6.6368794885294695E-3</v>
      </c>
      <c r="G323" s="19"/>
      <c r="H323" s="25">
        <f>Tabella3[[#This Row],[PESO Comunicazioni 
'[%']]]*Tabella3[[#This Row],[Copertura 
'[No = 0 ; SI = 1']]]</f>
        <v>0</v>
      </c>
    </row>
    <row r="324" spans="1:8" x14ac:dyDescent="0.3">
      <c r="A324" s="7" t="s">
        <v>226</v>
      </c>
      <c r="B324" s="23" t="s">
        <v>4</v>
      </c>
      <c r="C324" s="7" t="s">
        <v>217</v>
      </c>
      <c r="D324" s="7" t="s">
        <v>218</v>
      </c>
      <c r="E324" s="24">
        <v>5826.5636878977957</v>
      </c>
      <c r="F324" s="25">
        <f>Tabella3[[#This Row],[Comunicazioni
'[N']]]/951053</f>
        <v>6.126434265911359E-3</v>
      </c>
      <c r="G324" s="19"/>
      <c r="H324" s="25">
        <f>Tabella3[[#This Row],[PESO Comunicazioni 
'[%']]]*Tabella3[[#This Row],[Copertura 
'[No = 0 ; SI = 1']]]</f>
        <v>0</v>
      </c>
    </row>
    <row r="325" spans="1:8" x14ac:dyDescent="0.3">
      <c r="A325" s="7" t="s">
        <v>225</v>
      </c>
      <c r="B325" s="23" t="s">
        <v>4</v>
      </c>
      <c r="C325" s="7" t="s">
        <v>217</v>
      </c>
      <c r="D325" s="7" t="s">
        <v>218</v>
      </c>
      <c r="E325" s="24">
        <v>5436.8080152981802</v>
      </c>
      <c r="F325" s="25">
        <f>Tabella3[[#This Row],[Comunicazioni
'[N']]]/951053</f>
        <v>5.7166193843015897E-3</v>
      </c>
      <c r="G325" s="19"/>
      <c r="H325" s="25">
        <f>Tabella3[[#This Row],[PESO Comunicazioni 
'[%']]]*Tabella3[[#This Row],[Copertura 
'[No = 0 ; SI = 1']]]</f>
        <v>0</v>
      </c>
    </row>
    <row r="326" spans="1:8" x14ac:dyDescent="0.3">
      <c r="A326" s="7" t="s">
        <v>224</v>
      </c>
      <c r="B326" s="23" t="s">
        <v>4</v>
      </c>
      <c r="C326" s="7" t="s">
        <v>217</v>
      </c>
      <c r="D326" s="7" t="s">
        <v>218</v>
      </c>
      <c r="E326" s="24">
        <v>7730.2518359792666</v>
      </c>
      <c r="F326" s="25">
        <f>Tabella3[[#This Row],[Comunicazioni
'[N']]]/951053</f>
        <v>8.1280978410028324E-3</v>
      </c>
      <c r="G326" s="19"/>
      <c r="H326" s="25">
        <f>Tabella3[[#This Row],[PESO Comunicazioni 
'[%']]]*Tabella3[[#This Row],[Copertura 
'[No = 0 ; SI = 1']]]</f>
        <v>0</v>
      </c>
    </row>
    <row r="327" spans="1:8" x14ac:dyDescent="0.3">
      <c r="A327" s="7" t="s">
        <v>223</v>
      </c>
      <c r="B327" s="23" t="s">
        <v>4</v>
      </c>
      <c r="C327" s="7" t="s">
        <v>217</v>
      </c>
      <c r="D327" s="7" t="s">
        <v>218</v>
      </c>
      <c r="E327" s="24">
        <v>10267.113579330769</v>
      </c>
      <c r="F327" s="25">
        <f>Tabella3[[#This Row],[Comunicazioni
'[N']]]/951053</f>
        <v>1.0795521994390185E-2</v>
      </c>
      <c r="G327" s="19"/>
      <c r="H327" s="25">
        <f>Tabella3[[#This Row],[PESO Comunicazioni 
'[%']]]*Tabella3[[#This Row],[Copertura 
'[No = 0 ; SI = 1']]]</f>
        <v>0</v>
      </c>
    </row>
    <row r="328" spans="1:8" x14ac:dyDescent="0.3">
      <c r="A328" s="7" t="s">
        <v>222</v>
      </c>
      <c r="B328" s="23" t="s">
        <v>4</v>
      </c>
      <c r="C328" s="7" t="s">
        <v>217</v>
      </c>
      <c r="D328" s="7" t="s">
        <v>218</v>
      </c>
      <c r="E328" s="24">
        <v>24319.660572715758</v>
      </c>
      <c r="F328" s="25">
        <f>Tabella3[[#This Row],[Comunicazioni
'[N']]]/951053</f>
        <v>2.5571298942031369E-2</v>
      </c>
      <c r="G328" s="19"/>
      <c r="H328" s="25">
        <f>Tabella3[[#This Row],[PESO Comunicazioni 
'[%']]]*Tabella3[[#This Row],[Copertura 
'[No = 0 ; SI = 1']]]</f>
        <v>0</v>
      </c>
    </row>
    <row r="329" spans="1:8" x14ac:dyDescent="0.3">
      <c r="A329" s="7" t="s">
        <v>221</v>
      </c>
      <c r="B329" s="23" t="s">
        <v>4</v>
      </c>
      <c r="C329" s="7" t="s">
        <v>217</v>
      </c>
      <c r="D329" s="7" t="s">
        <v>218</v>
      </c>
      <c r="E329" s="24">
        <v>8115.085986401129</v>
      </c>
      <c r="F329" s="25">
        <f>Tabella3[[#This Row],[Comunicazioni
'[N']]]/951053</f>
        <v>8.5327379088243546E-3</v>
      </c>
      <c r="G329" s="19"/>
      <c r="H329" s="25">
        <f>Tabella3[[#This Row],[PESO Comunicazioni 
'[%']]]*Tabella3[[#This Row],[Copertura 
'[No = 0 ; SI = 1']]]</f>
        <v>0</v>
      </c>
    </row>
    <row r="330" spans="1:8" x14ac:dyDescent="0.3">
      <c r="A330" s="7" t="s">
        <v>220</v>
      </c>
      <c r="B330" s="23" t="s">
        <v>4</v>
      </c>
      <c r="C330" s="7" t="s">
        <v>217</v>
      </c>
      <c r="D330" s="7" t="s">
        <v>218</v>
      </c>
      <c r="E330" s="24">
        <v>2739.6747160681389</v>
      </c>
      <c r="F330" s="25">
        <f>Tabella3[[#This Row],[Comunicazioni
'[N']]]/951053</f>
        <v>2.8806751212268286E-3</v>
      </c>
      <c r="G330" s="19"/>
      <c r="H330" s="25">
        <f>Tabella3[[#This Row],[PESO Comunicazioni 
'[%']]]*Tabella3[[#This Row],[Copertura 
'[No = 0 ; SI = 1']]]</f>
        <v>0</v>
      </c>
    </row>
    <row r="331" spans="1:8" x14ac:dyDescent="0.3">
      <c r="A331" s="7" t="s">
        <v>219</v>
      </c>
      <c r="B331" s="23" t="s">
        <v>4</v>
      </c>
      <c r="C331" s="7" t="s">
        <v>217</v>
      </c>
      <c r="D331" s="7" t="s">
        <v>218</v>
      </c>
      <c r="E331" s="24">
        <v>9815.3216020936197</v>
      </c>
      <c r="F331" s="25">
        <f>Tabella3[[#This Row],[Comunicazioni
'[N']]]/951053</f>
        <v>1.0320478040754427E-2</v>
      </c>
      <c r="G331" s="19"/>
      <c r="H331" s="25">
        <f>Tabella3[[#This Row],[PESO Comunicazioni 
'[%']]]*Tabella3[[#This Row],[Copertura 
'[No = 0 ; SI = 1']]]</f>
        <v>0</v>
      </c>
    </row>
    <row r="332" spans="1:8" x14ac:dyDescent="0.3">
      <c r="A332" s="7" t="s">
        <v>216</v>
      </c>
      <c r="B332" s="23" t="s">
        <v>4</v>
      </c>
      <c r="C332" s="7" t="s">
        <v>217</v>
      </c>
      <c r="D332" s="7" t="s">
        <v>218</v>
      </c>
      <c r="E332" s="24">
        <v>11723.839362517261</v>
      </c>
      <c r="F332" s="25">
        <f>Tabella3[[#This Row],[Comunicazioni
'[N']]]/951053</f>
        <v>1.2327219789556693E-2</v>
      </c>
      <c r="G332" s="19"/>
      <c r="H332" s="25">
        <f>Tabella3[[#This Row],[PESO Comunicazioni 
'[%']]]*Tabella3[[#This Row],[Copertura 
'[No = 0 ; SI = 1']]]</f>
        <v>0</v>
      </c>
    </row>
    <row r="333" spans="1:8" x14ac:dyDescent="0.3">
      <c r="A333" s="7" t="s">
        <v>588</v>
      </c>
      <c r="B333" s="23" t="s">
        <v>4</v>
      </c>
      <c r="C333" s="7" t="s">
        <v>8</v>
      </c>
      <c r="D333" s="7" t="s">
        <v>206</v>
      </c>
      <c r="E333" s="24">
        <v>18.313729063249898</v>
      </c>
      <c r="F333" s="25">
        <f>Tabella3[[#This Row],[Comunicazioni
'[N']]]/951053</f>
        <v>1.9256265490198653E-5</v>
      </c>
      <c r="G333" s="19"/>
      <c r="H333" s="25">
        <f>Tabella3[[#This Row],[PESO Comunicazioni 
'[%']]]*Tabella3[[#This Row],[Copertura 
'[No = 0 ; SI = 1']]]</f>
        <v>0</v>
      </c>
    </row>
    <row r="334" spans="1:8" x14ac:dyDescent="0.3">
      <c r="A334" s="7" t="s">
        <v>584</v>
      </c>
      <c r="B334" s="23" t="s">
        <v>4</v>
      </c>
      <c r="C334" s="7" t="s">
        <v>8</v>
      </c>
      <c r="D334" s="7" t="s">
        <v>206</v>
      </c>
      <c r="E334" s="24">
        <v>36.315241756480539</v>
      </c>
      <c r="F334" s="25">
        <f>Tabella3[[#This Row],[Comunicazioni
'[N']]]/951053</f>
        <v>3.818424604778129E-5</v>
      </c>
      <c r="G334" s="19"/>
      <c r="H334" s="25">
        <f>Tabella3[[#This Row],[PESO Comunicazioni 
'[%']]]*Tabella3[[#This Row],[Copertura 
'[No = 0 ; SI = 1']]]</f>
        <v>0</v>
      </c>
    </row>
    <row r="335" spans="1:8" x14ac:dyDescent="0.3">
      <c r="A335" s="7" t="s">
        <v>583</v>
      </c>
      <c r="B335" s="23" t="s">
        <v>4</v>
      </c>
      <c r="C335" s="7" t="s">
        <v>8</v>
      </c>
      <c r="D335" s="7" t="s">
        <v>206</v>
      </c>
      <c r="E335" s="24">
        <v>47.19156536305735</v>
      </c>
      <c r="F335" s="25">
        <f>Tabella3[[#This Row],[Comunicazioni
'[N']]]/951053</f>
        <v>4.9620331740772964E-5</v>
      </c>
      <c r="G335" s="19"/>
      <c r="H335" s="25">
        <f>Tabella3[[#This Row],[PESO Comunicazioni 
'[%']]]*Tabella3[[#This Row],[Copertura 
'[No = 0 ; SI = 1']]]</f>
        <v>0</v>
      </c>
    </row>
    <row r="336" spans="1:8" x14ac:dyDescent="0.3">
      <c r="A336" s="7" t="s">
        <v>575</v>
      </c>
      <c r="B336" s="23" t="s">
        <v>4</v>
      </c>
      <c r="C336" s="7" t="s">
        <v>8</v>
      </c>
      <c r="D336" s="7" t="s">
        <v>89</v>
      </c>
      <c r="E336" s="24">
        <v>2.1251890866538306</v>
      </c>
      <c r="F336" s="25">
        <f>Tabella3[[#This Row],[Comunicazioni
'[N']]]/951053</f>
        <v>2.2345643057262115E-6</v>
      </c>
      <c r="G336" s="19"/>
      <c r="H336" s="25">
        <f>Tabella3[[#This Row],[PESO Comunicazioni 
'[%']]]*Tabella3[[#This Row],[Copertura 
'[No = 0 ; SI = 1']]]</f>
        <v>0</v>
      </c>
    </row>
    <row r="337" spans="1:8" x14ac:dyDescent="0.3">
      <c r="A337" s="7" t="s">
        <v>574</v>
      </c>
      <c r="B337" s="23" t="s">
        <v>4</v>
      </c>
      <c r="C337" s="7" t="s">
        <v>8</v>
      </c>
      <c r="D337" s="7" t="s">
        <v>89</v>
      </c>
      <c r="E337" s="24">
        <v>5.8129727166345759</v>
      </c>
      <c r="F337" s="25">
        <f>Tabella3[[#This Row],[Comunicazioni
'[N']]]/951053</f>
        <v>6.1121438202020034E-6</v>
      </c>
      <c r="G337" s="19"/>
      <c r="H337" s="25">
        <f>Tabella3[[#This Row],[PESO Comunicazioni 
'[%']]]*Tabella3[[#This Row],[Copertura 
'[No = 0 ; SI = 1']]]</f>
        <v>0</v>
      </c>
    </row>
    <row r="338" spans="1:8" x14ac:dyDescent="0.3">
      <c r="A338" s="7" t="s">
        <v>212</v>
      </c>
      <c r="B338" s="23" t="s">
        <v>4</v>
      </c>
      <c r="C338" s="7" t="s">
        <v>8</v>
      </c>
      <c r="D338" s="7" t="s">
        <v>206</v>
      </c>
      <c r="E338" s="24">
        <v>1579.8087990884324</v>
      </c>
      <c r="F338" s="25">
        <f>Tabella3[[#This Row],[Comunicazioni
'[N']]]/951053</f>
        <v>1.6611154153222084E-3</v>
      </c>
      <c r="G338" s="19"/>
      <c r="H338" s="25">
        <f>Tabella3[[#This Row],[PESO Comunicazioni 
'[%']]]*Tabella3[[#This Row],[Copertura 
'[No = 0 ; SI = 1']]]</f>
        <v>0</v>
      </c>
    </row>
    <row r="339" spans="1:8" x14ac:dyDescent="0.3">
      <c r="A339" s="7" t="s">
        <v>211</v>
      </c>
      <c r="B339" s="23" t="s">
        <v>4</v>
      </c>
      <c r="C339" s="7" t="s">
        <v>8</v>
      </c>
      <c r="D339" s="7" t="s">
        <v>206</v>
      </c>
      <c r="E339" s="24">
        <v>1242.8434088069921</v>
      </c>
      <c r="F339" s="25">
        <f>Tabella3[[#This Row],[Comunicazioni
'[N']]]/951053</f>
        <v>1.3068077266009278E-3</v>
      </c>
      <c r="G339" s="19"/>
      <c r="H339" s="25">
        <f>Tabella3[[#This Row],[PESO Comunicazioni 
'[%']]]*Tabella3[[#This Row],[Copertura 
'[No = 0 ; SI = 1']]]</f>
        <v>0</v>
      </c>
    </row>
    <row r="340" spans="1:8" x14ac:dyDescent="0.3">
      <c r="A340" s="7" t="s">
        <v>210</v>
      </c>
      <c r="B340" s="23" t="s">
        <v>4</v>
      </c>
      <c r="C340" s="7" t="s">
        <v>8</v>
      </c>
      <c r="D340" s="7" t="s">
        <v>206</v>
      </c>
      <c r="E340" s="24">
        <v>1768.5659843812778</v>
      </c>
      <c r="F340" s="25">
        <f>Tabella3[[#This Row],[Comunicazioni
'[N']]]/951053</f>
        <v>1.8595871990112829E-3</v>
      </c>
      <c r="G340" s="19"/>
      <c r="H340" s="25">
        <f>Tabella3[[#This Row],[PESO Comunicazioni 
'[%']]]*Tabella3[[#This Row],[Copertura 
'[No = 0 ; SI = 1']]]</f>
        <v>0</v>
      </c>
    </row>
    <row r="341" spans="1:8" x14ac:dyDescent="0.3">
      <c r="A341" s="7" t="s">
        <v>209</v>
      </c>
      <c r="B341" s="23" t="s">
        <v>4</v>
      </c>
      <c r="C341" s="7" t="s">
        <v>8</v>
      </c>
      <c r="D341" s="7" t="s">
        <v>206</v>
      </c>
      <c r="E341" s="24">
        <v>545.29575897022687</v>
      </c>
      <c r="F341" s="25">
        <f>Tabella3[[#This Row],[Comunicazioni
'[N']]]/951053</f>
        <v>5.7336001145070451E-4</v>
      </c>
      <c r="G341" s="19"/>
      <c r="H341" s="25">
        <f>Tabella3[[#This Row],[PESO Comunicazioni 
'[%']]]*Tabella3[[#This Row],[Copertura 
'[No = 0 ; SI = 1']]]</f>
        <v>0</v>
      </c>
    </row>
    <row r="342" spans="1:8" x14ac:dyDescent="0.3">
      <c r="A342" s="7" t="s">
        <v>208</v>
      </c>
      <c r="B342" s="23" t="s">
        <v>4</v>
      </c>
      <c r="C342" s="7" t="s">
        <v>8</v>
      </c>
      <c r="D342" s="7" t="s">
        <v>206</v>
      </c>
      <c r="E342" s="24">
        <v>742.55975138261033</v>
      </c>
      <c r="F342" s="25">
        <f>Tabella3[[#This Row],[Comunicazioni
'[N']]]/951053</f>
        <v>7.8077641454536218E-4</v>
      </c>
      <c r="G342" s="19"/>
      <c r="H342" s="25">
        <f>Tabella3[[#This Row],[PESO Comunicazioni 
'[%']]]*Tabella3[[#This Row],[Copertura 
'[No = 0 ; SI = 1']]]</f>
        <v>0</v>
      </c>
    </row>
    <row r="343" spans="1:8" x14ac:dyDescent="0.3">
      <c r="A343" s="7" t="s">
        <v>207</v>
      </c>
      <c r="B343" s="23" t="s">
        <v>4</v>
      </c>
      <c r="C343" s="7" t="s">
        <v>8</v>
      </c>
      <c r="D343" s="7" t="s">
        <v>206</v>
      </c>
      <c r="E343" s="24">
        <v>3271.8815905892479</v>
      </c>
      <c r="F343" s="25">
        <f>Tabella3[[#This Row],[Comunicazioni
'[N']]]/951053</f>
        <v>3.4402726142383736E-3</v>
      </c>
      <c r="G343" s="19"/>
      <c r="H343" s="25">
        <f>Tabella3[[#This Row],[PESO Comunicazioni 
'[%']]]*Tabella3[[#This Row],[Copertura 
'[No = 0 ; SI = 1']]]</f>
        <v>0</v>
      </c>
    </row>
    <row r="344" spans="1:8" x14ac:dyDescent="0.3">
      <c r="A344" s="7" t="s">
        <v>205</v>
      </c>
      <c r="B344" s="23" t="s">
        <v>4</v>
      </c>
      <c r="C344" s="7" t="s">
        <v>8</v>
      </c>
      <c r="D344" s="7" t="s">
        <v>206</v>
      </c>
      <c r="E344" s="24">
        <v>5893.7478720204435</v>
      </c>
      <c r="F344" s="25">
        <f>Tabella3[[#This Row],[Comunicazioni
'[N']]]/951053</f>
        <v>6.1970761587634374E-3</v>
      </c>
      <c r="G344" s="19"/>
      <c r="H344" s="25">
        <f>Tabella3[[#This Row],[PESO Comunicazioni 
'[%']]]*Tabella3[[#This Row],[Copertura 
'[No = 0 ; SI = 1']]]</f>
        <v>0</v>
      </c>
    </row>
    <row r="345" spans="1:8" x14ac:dyDescent="0.3">
      <c r="A345" s="7" t="s">
        <v>178</v>
      </c>
      <c r="B345" s="23" t="s">
        <v>4</v>
      </c>
      <c r="C345" s="7" t="s">
        <v>8</v>
      </c>
      <c r="D345" s="7" t="s">
        <v>160</v>
      </c>
      <c r="E345" s="24">
        <v>1423.7861086899725</v>
      </c>
      <c r="F345" s="25">
        <f>Tabella3[[#This Row],[Comunicazioni
'[N']]]/951053</f>
        <v>1.497062843700585E-3</v>
      </c>
      <c r="G345" s="19"/>
      <c r="H345" s="25">
        <f>Tabella3[[#This Row],[PESO Comunicazioni 
'[%']]]*Tabella3[[#This Row],[Copertura 
'[No = 0 ; SI = 1']]]</f>
        <v>0</v>
      </c>
    </row>
    <row r="346" spans="1:8" x14ac:dyDescent="0.3">
      <c r="A346" s="7" t="s">
        <v>177</v>
      </c>
      <c r="B346" s="23" t="s">
        <v>4</v>
      </c>
      <c r="C346" s="7" t="s">
        <v>8</v>
      </c>
      <c r="D346" s="7" t="s">
        <v>160</v>
      </c>
      <c r="E346" s="24">
        <v>1188.4617907741081</v>
      </c>
      <c r="F346" s="25">
        <f>Tabella3[[#This Row],[Comunicazioni
'[N']]]/951053</f>
        <v>1.2496272981359694E-3</v>
      </c>
      <c r="G346" s="19"/>
      <c r="H346" s="25">
        <f>Tabella3[[#This Row],[PESO Comunicazioni 
'[%']]]*Tabella3[[#This Row],[Copertura 
'[No = 0 ; SI = 1']]]</f>
        <v>0</v>
      </c>
    </row>
    <row r="347" spans="1:8" x14ac:dyDescent="0.3">
      <c r="A347" s="7" t="s">
        <v>176</v>
      </c>
      <c r="B347" s="23" t="s">
        <v>4</v>
      </c>
      <c r="C347" s="7" t="s">
        <v>8</v>
      </c>
      <c r="D347" s="7" t="s">
        <v>160</v>
      </c>
      <c r="E347" s="24">
        <v>1266.5236289708198</v>
      </c>
      <c r="F347" s="25">
        <f>Tabella3[[#This Row],[Comunicazioni
'[N']]]/951053</f>
        <v>1.331706675622515E-3</v>
      </c>
      <c r="G347" s="19"/>
      <c r="H347" s="25">
        <f>Tabella3[[#This Row],[PESO Comunicazioni 
'[%']]]*Tabella3[[#This Row],[Copertura 
'[No = 0 ; SI = 1']]]</f>
        <v>0</v>
      </c>
    </row>
    <row r="348" spans="1:8" x14ac:dyDescent="0.3">
      <c r="A348" s="7" t="s">
        <v>175</v>
      </c>
      <c r="B348" s="23" t="s">
        <v>4</v>
      </c>
      <c r="C348" s="7" t="s">
        <v>8</v>
      </c>
      <c r="D348" s="7" t="s">
        <v>160</v>
      </c>
      <c r="E348" s="24">
        <v>146.38464341934537</v>
      </c>
      <c r="F348" s="25">
        <f>Tabella3[[#This Row],[Comunicazioni
'[N']]]/951053</f>
        <v>1.5391849183940892E-4</v>
      </c>
      <c r="G348" s="19"/>
      <c r="H348" s="25">
        <f>Tabella3[[#This Row],[PESO Comunicazioni 
'[%']]]*Tabella3[[#This Row],[Copertura 
'[No = 0 ; SI = 1']]]</f>
        <v>0</v>
      </c>
    </row>
    <row r="349" spans="1:8" x14ac:dyDescent="0.3">
      <c r="A349" s="7" t="s">
        <v>174</v>
      </c>
      <c r="B349" s="23" t="s">
        <v>4</v>
      </c>
      <c r="C349" s="7" t="s">
        <v>8</v>
      </c>
      <c r="D349" s="7" t="s">
        <v>160</v>
      </c>
      <c r="E349" s="24">
        <v>3510.7276603312116</v>
      </c>
      <c r="F349" s="25">
        <f>Tabella3[[#This Row],[Comunicazioni
'[N']]]/951053</f>
        <v>3.6914111625022073E-3</v>
      </c>
      <c r="G349" s="19"/>
      <c r="H349" s="25">
        <f>Tabella3[[#This Row],[PESO Comunicazioni 
'[%']]]*Tabella3[[#This Row],[Copertura 
'[No = 0 ; SI = 1']]]</f>
        <v>0</v>
      </c>
    </row>
    <row r="350" spans="1:8" x14ac:dyDescent="0.3">
      <c r="A350" s="7" t="s">
        <v>173</v>
      </c>
      <c r="B350" s="23" t="s">
        <v>4</v>
      </c>
      <c r="C350" s="7" t="s">
        <v>8</v>
      </c>
      <c r="D350" s="7" t="s">
        <v>160</v>
      </c>
      <c r="E350" s="24">
        <v>2412.9220688549858</v>
      </c>
      <c r="F350" s="25">
        <f>Tabella3[[#This Row],[Comunicazioni
'[N']]]/951053</f>
        <v>2.5371057857500956E-3</v>
      </c>
      <c r="G350" s="19"/>
      <c r="H350" s="25">
        <f>Tabella3[[#This Row],[PESO Comunicazioni 
'[%']]]*Tabella3[[#This Row],[Copertura 
'[No = 0 ; SI = 1']]]</f>
        <v>0</v>
      </c>
    </row>
    <row r="351" spans="1:8" x14ac:dyDescent="0.3">
      <c r="A351" s="7" t="s">
        <v>172</v>
      </c>
      <c r="B351" s="23" t="s">
        <v>4</v>
      </c>
      <c r="C351" s="7" t="s">
        <v>8</v>
      </c>
      <c r="D351" s="7" t="s">
        <v>160</v>
      </c>
      <c r="E351" s="24">
        <v>405.2157684547476</v>
      </c>
      <c r="F351" s="25">
        <f>Tabella3[[#This Row],[Comunicazioni
'[N']]]/951053</f>
        <v>4.2607064848620171E-4</v>
      </c>
      <c r="G351" s="19"/>
      <c r="H351" s="25">
        <f>Tabella3[[#This Row],[PESO Comunicazioni 
'[%']]]*Tabella3[[#This Row],[Copertura 
'[No = 0 ; SI = 1']]]</f>
        <v>0</v>
      </c>
    </row>
    <row r="352" spans="1:8" x14ac:dyDescent="0.3">
      <c r="A352" s="7" t="s">
        <v>171</v>
      </c>
      <c r="B352" s="23" t="s">
        <v>4</v>
      </c>
      <c r="C352" s="7" t="s">
        <v>8</v>
      </c>
      <c r="D352" s="7" t="s">
        <v>160</v>
      </c>
      <c r="E352" s="24">
        <v>445.34398292786273</v>
      </c>
      <c r="F352" s="25">
        <f>Tabella3[[#This Row],[Comunicazioni
'[N']]]/951053</f>
        <v>4.6826410613063914E-4</v>
      </c>
      <c r="G352" s="19"/>
      <c r="H352" s="25">
        <f>Tabella3[[#This Row],[PESO Comunicazioni 
'[%']]]*Tabella3[[#This Row],[Copertura 
'[No = 0 ; SI = 1']]]</f>
        <v>0</v>
      </c>
    </row>
    <row r="353" spans="1:8" x14ac:dyDescent="0.3">
      <c r="A353" s="7" t="s">
        <v>170</v>
      </c>
      <c r="B353" s="23" t="s">
        <v>4</v>
      </c>
      <c r="C353" s="7" t="s">
        <v>8</v>
      </c>
      <c r="D353" s="7" t="s">
        <v>160</v>
      </c>
      <c r="E353" s="24">
        <v>5651.5018497010842</v>
      </c>
      <c r="F353" s="25">
        <f>Tabella3[[#This Row],[Comunicazioni
'[N']]]/951053</f>
        <v>5.9423626755828376E-3</v>
      </c>
      <c r="G353" s="19"/>
      <c r="H353" s="25">
        <f>Tabella3[[#This Row],[PESO Comunicazioni 
'[%']]]*Tabella3[[#This Row],[Copertura 
'[No = 0 ; SI = 1']]]</f>
        <v>0</v>
      </c>
    </row>
    <row r="354" spans="1:8" x14ac:dyDescent="0.3">
      <c r="A354" s="7" t="s">
        <v>169</v>
      </c>
      <c r="B354" s="23" t="s">
        <v>4</v>
      </c>
      <c r="C354" s="7" t="s">
        <v>8</v>
      </c>
      <c r="D354" s="7" t="s">
        <v>160</v>
      </c>
      <c r="E354" s="24">
        <v>1253.0892489006078</v>
      </c>
      <c r="F354" s="25">
        <f>Tabella3[[#This Row],[Comunicazioni
'[N']]]/951053</f>
        <v>1.3175808802460092E-3</v>
      </c>
      <c r="G354" s="19"/>
      <c r="H354" s="25">
        <f>Tabella3[[#This Row],[PESO Comunicazioni 
'[%']]]*Tabella3[[#This Row],[Copertura 
'[No = 0 ; SI = 1']]]</f>
        <v>0</v>
      </c>
    </row>
    <row r="355" spans="1:8" x14ac:dyDescent="0.3">
      <c r="A355" s="7" t="s">
        <v>168</v>
      </c>
      <c r="B355" s="23" t="s">
        <v>4</v>
      </c>
      <c r="C355" s="7" t="s">
        <v>8</v>
      </c>
      <c r="D355" s="7" t="s">
        <v>160</v>
      </c>
      <c r="E355" s="24">
        <v>552.35305908724661</v>
      </c>
      <c r="F355" s="25">
        <f>Tabella3[[#This Row],[Comunicazioni
'[N']]]/951053</f>
        <v>5.8078052336436208E-4</v>
      </c>
      <c r="G355" s="19"/>
      <c r="H355" s="25">
        <f>Tabella3[[#This Row],[PESO Comunicazioni 
'[%']]]*Tabella3[[#This Row],[Copertura 
'[No = 0 ; SI = 1']]]</f>
        <v>0</v>
      </c>
    </row>
    <row r="356" spans="1:8" x14ac:dyDescent="0.3">
      <c r="A356" s="7" t="s">
        <v>167</v>
      </c>
      <c r="B356" s="23" t="s">
        <v>4</v>
      </c>
      <c r="C356" s="7" t="s">
        <v>8</v>
      </c>
      <c r="D356" s="7" t="s">
        <v>160</v>
      </c>
      <c r="E356" s="24">
        <v>1182.7121689474159</v>
      </c>
      <c r="F356" s="25">
        <f>Tabella3[[#This Row],[Comunicazioni
'[N']]]/951053</f>
        <v>1.2435817656296924E-3</v>
      </c>
      <c r="G356" s="19"/>
      <c r="H356" s="25">
        <f>Tabella3[[#This Row],[PESO Comunicazioni 
'[%']]]*Tabella3[[#This Row],[Copertura 
'[No = 0 ; SI = 1']]]</f>
        <v>0</v>
      </c>
    </row>
    <row r="357" spans="1:8" x14ac:dyDescent="0.3">
      <c r="A357" s="7" t="s">
        <v>166</v>
      </c>
      <c r="B357" s="23" t="s">
        <v>4</v>
      </c>
      <c r="C357" s="7" t="s">
        <v>8</v>
      </c>
      <c r="D357" s="7" t="s">
        <v>160</v>
      </c>
      <c r="E357" s="24">
        <v>3318.4742567714429</v>
      </c>
      <c r="F357" s="25">
        <f>Tabella3[[#This Row],[Comunicazioni
'[N']]]/951053</f>
        <v>3.489263223786101E-3</v>
      </c>
      <c r="G357" s="19"/>
      <c r="H357" s="25">
        <f>Tabella3[[#This Row],[PESO Comunicazioni 
'[%']]]*Tabella3[[#This Row],[Copertura 
'[No = 0 ; SI = 1']]]</f>
        <v>0</v>
      </c>
    </row>
    <row r="358" spans="1:8" x14ac:dyDescent="0.3">
      <c r="A358" s="7" t="s">
        <v>165</v>
      </c>
      <c r="B358" s="23" t="s">
        <v>4</v>
      </c>
      <c r="C358" s="7" t="s">
        <v>8</v>
      </c>
      <c r="D358" s="7" t="s">
        <v>160</v>
      </c>
      <c r="E358" s="24">
        <v>3687.1516337745538</v>
      </c>
      <c r="F358" s="25">
        <f>Tabella3[[#This Row],[Comunicazioni
'[N']]]/951053</f>
        <v>3.8769149918822126E-3</v>
      </c>
      <c r="G358" s="19"/>
      <c r="H358" s="25">
        <f>Tabella3[[#This Row],[PESO Comunicazioni 
'[%']]]*Tabella3[[#This Row],[Copertura 
'[No = 0 ; SI = 1']]]</f>
        <v>0</v>
      </c>
    </row>
    <row r="359" spans="1:8" x14ac:dyDescent="0.3">
      <c r="A359" s="7" t="s">
        <v>164</v>
      </c>
      <c r="B359" s="23" t="s">
        <v>4</v>
      </c>
      <c r="C359" s="7" t="s">
        <v>8</v>
      </c>
      <c r="D359" s="7" t="s">
        <v>160</v>
      </c>
      <c r="E359" s="24">
        <v>1084.2144379872618</v>
      </c>
      <c r="F359" s="25">
        <f>Tabella3[[#This Row],[Comunicazioni
'[N']]]/951053</f>
        <v>1.1400147394385611E-3</v>
      </c>
      <c r="G359" s="19"/>
      <c r="H359" s="25">
        <f>Tabella3[[#This Row],[PESO Comunicazioni 
'[%']]]*Tabella3[[#This Row],[Copertura 
'[No = 0 ; SI = 1']]]</f>
        <v>0</v>
      </c>
    </row>
    <row r="360" spans="1:8" x14ac:dyDescent="0.3">
      <c r="A360" s="7" t="s">
        <v>163</v>
      </c>
      <c r="B360" s="23" t="s">
        <v>4</v>
      </c>
      <c r="C360" s="7" t="s">
        <v>8</v>
      </c>
      <c r="D360" s="7" t="s">
        <v>160</v>
      </c>
      <c r="E360" s="24">
        <v>2427.7999051547931</v>
      </c>
      <c r="F360" s="25">
        <f>Tabella3[[#This Row],[Comunicazioni
'[N']]]/951053</f>
        <v>2.5527493264358484E-3</v>
      </c>
      <c r="G360" s="19"/>
      <c r="H360" s="25">
        <f>Tabella3[[#This Row],[PESO Comunicazioni 
'[%']]]*Tabella3[[#This Row],[Copertura 
'[No = 0 ; SI = 1']]]</f>
        <v>0</v>
      </c>
    </row>
    <row r="361" spans="1:8" x14ac:dyDescent="0.3">
      <c r="A361" s="7" t="s">
        <v>162</v>
      </c>
      <c r="B361" s="23" t="s">
        <v>4</v>
      </c>
      <c r="C361" s="7" t="s">
        <v>8</v>
      </c>
      <c r="D361" s="7" t="s">
        <v>160</v>
      </c>
      <c r="E361" s="24">
        <v>956.25963655843634</v>
      </c>
      <c r="F361" s="25">
        <f>Tabella3[[#This Row],[Comunicazioni
'[N']]]/951053</f>
        <v>1.0054746018975139E-3</v>
      </c>
      <c r="G361" s="19"/>
      <c r="H361" s="25">
        <f>Tabella3[[#This Row],[PESO Comunicazioni 
'[%']]]*Tabella3[[#This Row],[Copertura 
'[No = 0 ; SI = 1']]]</f>
        <v>0</v>
      </c>
    </row>
    <row r="362" spans="1:8" x14ac:dyDescent="0.3">
      <c r="A362" s="7" t="s">
        <v>161</v>
      </c>
      <c r="B362" s="23" t="s">
        <v>4</v>
      </c>
      <c r="C362" s="7" t="s">
        <v>8</v>
      </c>
      <c r="D362" s="7" t="s">
        <v>160</v>
      </c>
      <c r="E362" s="24">
        <v>1401.7861086899725</v>
      </c>
      <c r="F362" s="25">
        <f>Tabella3[[#This Row],[Comunicazioni
'[N']]]/951053</f>
        <v>1.47393058924158E-3</v>
      </c>
      <c r="G362" s="19"/>
      <c r="H362" s="25">
        <f>Tabella3[[#This Row],[PESO Comunicazioni 
'[%']]]*Tabella3[[#This Row],[Copertura 
'[No = 0 ; SI = 1']]]</f>
        <v>0</v>
      </c>
    </row>
    <row r="363" spans="1:8" x14ac:dyDescent="0.3">
      <c r="A363" s="7" t="s">
        <v>159</v>
      </c>
      <c r="B363" s="23" t="s">
        <v>4</v>
      </c>
      <c r="C363" s="7" t="s">
        <v>8</v>
      </c>
      <c r="D363" s="7" t="s">
        <v>160</v>
      </c>
      <c r="E363" s="24">
        <v>1517.6654576830106</v>
      </c>
      <c r="F363" s="25">
        <f>Tabella3[[#This Row],[Comunicazioni
'[N']]]/951053</f>
        <v>1.5957737977620706E-3</v>
      </c>
      <c r="G363" s="19"/>
      <c r="H363" s="25">
        <f>Tabella3[[#This Row],[PESO Comunicazioni 
'[%']]]*Tabella3[[#This Row],[Copertura 
'[No = 0 ; SI = 1']]]</f>
        <v>0</v>
      </c>
    </row>
    <row r="364" spans="1:8" x14ac:dyDescent="0.3">
      <c r="A364" s="7" t="s">
        <v>157</v>
      </c>
      <c r="B364" s="23" t="s">
        <v>4</v>
      </c>
      <c r="C364" s="7" t="s">
        <v>8</v>
      </c>
      <c r="D364" s="7" t="s">
        <v>108</v>
      </c>
      <c r="E364" s="24">
        <v>1362.5236289708198</v>
      </c>
      <c r="F364" s="25">
        <f>Tabella3[[#This Row],[Comunicazioni
'[N']]]/951053</f>
        <v>1.4326474223527183E-3</v>
      </c>
      <c r="G364" s="19"/>
      <c r="H364" s="25">
        <f>Tabella3[[#This Row],[PESO Comunicazioni 
'[%']]]*Tabella3[[#This Row],[Copertura 
'[No = 0 ; SI = 1']]]</f>
        <v>0</v>
      </c>
    </row>
    <row r="365" spans="1:8" x14ac:dyDescent="0.3">
      <c r="A365" s="7" t="s">
        <v>156</v>
      </c>
      <c r="B365" s="23" t="s">
        <v>4</v>
      </c>
      <c r="C365" s="7" t="s">
        <v>8</v>
      </c>
      <c r="D365" s="7" t="s">
        <v>108</v>
      </c>
      <c r="E365" s="24">
        <v>545.66225007080459</v>
      </c>
      <c r="F365" s="25">
        <f>Tabella3[[#This Row],[Comunicazioni
'[N']]]/951053</f>
        <v>5.7374536442322832E-4</v>
      </c>
      <c r="G365" s="19"/>
      <c r="H365" s="25">
        <f>Tabella3[[#This Row],[PESO Comunicazioni 
'[%']]]*Tabella3[[#This Row],[Copertura 
'[No = 0 ; SI = 1']]]</f>
        <v>0</v>
      </c>
    </row>
    <row r="366" spans="1:8" x14ac:dyDescent="0.3">
      <c r="A366" s="7" t="s">
        <v>155</v>
      </c>
      <c r="B366" s="23" t="s">
        <v>4</v>
      </c>
      <c r="C366" s="7" t="s">
        <v>8</v>
      </c>
      <c r="D366" s="7" t="s">
        <v>108</v>
      </c>
      <c r="E366" s="24">
        <v>1320.0243853174352</v>
      </c>
      <c r="F366" s="25">
        <f>Tabella3[[#This Row],[Comunicazioni
'[N']]]/951053</f>
        <v>1.3879609078752027E-3</v>
      </c>
      <c r="G366" s="19"/>
      <c r="H366" s="25">
        <f>Tabella3[[#This Row],[PESO Comunicazioni 
'[%']]]*Tabella3[[#This Row],[Copertura 
'[No = 0 ; SI = 1']]]</f>
        <v>0</v>
      </c>
    </row>
    <row r="367" spans="1:8" x14ac:dyDescent="0.3">
      <c r="A367" s="7" t="s">
        <v>154</v>
      </c>
      <c r="B367" s="23" t="s">
        <v>4</v>
      </c>
      <c r="C367" s="7" t="s">
        <v>8</v>
      </c>
      <c r="D367" s="7" t="s">
        <v>108</v>
      </c>
      <c r="E367" s="24">
        <v>1155.2038491346473</v>
      </c>
      <c r="F367" s="25">
        <f>Tabella3[[#This Row],[Comunicazioni
'[N']]]/951053</f>
        <v>1.2146576995547538E-3</v>
      </c>
      <c r="G367" s="19"/>
      <c r="H367" s="25">
        <f>Tabella3[[#This Row],[PESO Comunicazioni 
'[%']]]*Tabella3[[#This Row],[Copertura 
'[No = 0 ; SI = 1']]]</f>
        <v>0</v>
      </c>
    </row>
    <row r="368" spans="1:8" x14ac:dyDescent="0.3">
      <c r="A368" s="7" t="s">
        <v>153</v>
      </c>
      <c r="B368" s="23" t="s">
        <v>4</v>
      </c>
      <c r="C368" s="7" t="s">
        <v>8</v>
      </c>
      <c r="D368" s="7" t="s">
        <v>108</v>
      </c>
      <c r="E368" s="24">
        <v>1255.5175781978971</v>
      </c>
      <c r="F368" s="25">
        <f>Tabella3[[#This Row],[Comunicazioni
'[N']]]/951053</f>
        <v>1.3201341862103344E-3</v>
      </c>
      <c r="G368" s="19"/>
      <c r="H368" s="25">
        <f>Tabella3[[#This Row],[PESO Comunicazioni 
'[%']]]*Tabella3[[#This Row],[Copertura 
'[No = 0 ; SI = 1']]]</f>
        <v>0</v>
      </c>
    </row>
    <row r="369" spans="1:8" x14ac:dyDescent="0.3">
      <c r="A369" s="7" t="s">
        <v>152</v>
      </c>
      <c r="B369" s="23" t="s">
        <v>4</v>
      </c>
      <c r="C369" s="7" t="s">
        <v>8</v>
      </c>
      <c r="D369" s="7" t="s">
        <v>108</v>
      </c>
      <c r="E369" s="24">
        <v>856.56126407584111</v>
      </c>
      <c r="F369" s="25">
        <f>Tabella3[[#This Row],[Comunicazioni
'[N']]]/951053</f>
        <v>9.0064514183314825E-4</v>
      </c>
      <c r="G369" s="19"/>
      <c r="H369" s="25">
        <f>Tabella3[[#This Row],[PESO Comunicazioni 
'[%']]]*Tabella3[[#This Row],[Copertura 
'[No = 0 ; SI = 1']]]</f>
        <v>0</v>
      </c>
    </row>
    <row r="370" spans="1:8" x14ac:dyDescent="0.3">
      <c r="A370" s="7" t="s">
        <v>151</v>
      </c>
      <c r="B370" s="23" t="s">
        <v>4</v>
      </c>
      <c r="C370" s="7" t="s">
        <v>8</v>
      </c>
      <c r="D370" s="7" t="s">
        <v>108</v>
      </c>
      <c r="E370" s="24">
        <v>136.88388707273003</v>
      </c>
      <c r="F370" s="25">
        <f>Tabella3[[#This Row],[Comunicazioni
'[N']]]/951053</f>
        <v>1.4392876850473111E-4</v>
      </c>
      <c r="G370" s="19"/>
      <c r="H370" s="25">
        <f>Tabella3[[#This Row],[PESO Comunicazioni 
'[%']]]*Tabella3[[#This Row],[Copertura 
'[No = 0 ; SI = 1']]]</f>
        <v>0</v>
      </c>
    </row>
    <row r="371" spans="1:8" x14ac:dyDescent="0.3">
      <c r="A371" s="7" t="s">
        <v>150</v>
      </c>
      <c r="B371" s="23" t="s">
        <v>4</v>
      </c>
      <c r="C371" s="7" t="s">
        <v>8</v>
      </c>
      <c r="D371" s="7" t="s">
        <v>108</v>
      </c>
      <c r="E371" s="24">
        <v>899.56126407584111</v>
      </c>
      <c r="F371" s="25">
        <f>Tabella3[[#This Row],[Comunicazioni
'[N']]]/951053</f>
        <v>9.458581846393851E-4</v>
      </c>
      <c r="G371" s="19"/>
      <c r="H371" s="25">
        <f>Tabella3[[#This Row],[PESO Comunicazioni 
'[%']]]*Tabella3[[#This Row],[Copertura 
'[No = 0 ; SI = 1']]]</f>
        <v>0</v>
      </c>
    </row>
    <row r="372" spans="1:8" x14ac:dyDescent="0.3">
      <c r="A372" s="7" t="s">
        <v>149</v>
      </c>
      <c r="B372" s="23" t="s">
        <v>4</v>
      </c>
      <c r="C372" s="7" t="s">
        <v>8</v>
      </c>
      <c r="D372" s="7" t="s">
        <v>108</v>
      </c>
      <c r="E372" s="24">
        <v>864.18720950911018</v>
      </c>
      <c r="F372" s="25">
        <f>Tabella3[[#This Row],[Comunicazioni
'[N']]]/951053</f>
        <v>9.0866356502646028E-4</v>
      </c>
      <c r="G372" s="19"/>
      <c r="H372" s="25">
        <f>Tabella3[[#This Row],[PESO Comunicazioni 
'[%']]]*Tabella3[[#This Row],[Copertura 
'[No = 0 ; SI = 1']]]</f>
        <v>0</v>
      </c>
    </row>
    <row r="373" spans="1:8" x14ac:dyDescent="0.3">
      <c r="A373" s="7" t="s">
        <v>148</v>
      </c>
      <c r="B373" s="23" t="s">
        <v>4</v>
      </c>
      <c r="C373" s="7" t="s">
        <v>8</v>
      </c>
      <c r="D373" s="7" t="s">
        <v>108</v>
      </c>
      <c r="E373" s="24">
        <v>624.66527545726581</v>
      </c>
      <c r="F373" s="25">
        <f>Tabella3[[#This Row],[Comunicazioni
'[N']]]/951053</f>
        <v>6.5681436834463044E-4</v>
      </c>
      <c r="G373" s="19"/>
      <c r="H373" s="25">
        <f>Tabella3[[#This Row],[PESO Comunicazioni 
'[%']]]*Tabella3[[#This Row],[Copertura 
'[No = 0 ; SI = 1']]]</f>
        <v>0</v>
      </c>
    </row>
    <row r="374" spans="1:8" x14ac:dyDescent="0.3">
      <c r="A374" s="7" t="s">
        <v>147</v>
      </c>
      <c r="B374" s="23" t="s">
        <v>4</v>
      </c>
      <c r="C374" s="7" t="s">
        <v>8</v>
      </c>
      <c r="D374" s="7" t="s">
        <v>108</v>
      </c>
      <c r="E374" s="24">
        <v>943.93683133580248</v>
      </c>
      <c r="F374" s="25">
        <f>Tabella3[[#This Row],[Comunicazioni
'[N']]]/951053</f>
        <v>9.9251758980393578E-4</v>
      </c>
      <c r="G374" s="19"/>
      <c r="H374" s="25">
        <f>Tabella3[[#This Row],[PESO Comunicazioni 
'[%']]]*Tabella3[[#This Row],[Copertura 
'[No = 0 ; SI = 1']]]</f>
        <v>0</v>
      </c>
    </row>
    <row r="375" spans="1:8" x14ac:dyDescent="0.3">
      <c r="A375" s="7" t="s">
        <v>146</v>
      </c>
      <c r="B375" s="23" t="s">
        <v>4</v>
      </c>
      <c r="C375" s="7" t="s">
        <v>8</v>
      </c>
      <c r="D375" s="7" t="s">
        <v>108</v>
      </c>
      <c r="E375" s="24">
        <v>3670.6145727904031</v>
      </c>
      <c r="F375" s="25">
        <f>Tabella3[[#This Row],[Comunicazioni
'[N']]]/951053</f>
        <v>3.8595268326690555E-3</v>
      </c>
      <c r="G375" s="19"/>
      <c r="H375" s="25">
        <f>Tabella3[[#This Row],[PESO Comunicazioni 
'[%']]]*Tabella3[[#This Row],[Copertura 
'[No = 0 ; SI = 1']]]</f>
        <v>0</v>
      </c>
    </row>
    <row r="376" spans="1:8" x14ac:dyDescent="0.3">
      <c r="A376" s="7" t="s">
        <v>145</v>
      </c>
      <c r="B376" s="23" t="s">
        <v>4</v>
      </c>
      <c r="C376" s="7" t="s">
        <v>8</v>
      </c>
      <c r="D376" s="7" t="s">
        <v>108</v>
      </c>
      <c r="E376" s="24">
        <v>1767.0591772617399</v>
      </c>
      <c r="F376" s="25">
        <f>Tabella3[[#This Row],[Comunicazioni
'[N']]]/951053</f>
        <v>1.8580028423881107E-3</v>
      </c>
      <c r="G376" s="19"/>
      <c r="H376" s="25">
        <f>Tabella3[[#This Row],[PESO Comunicazioni 
'[%']]]*Tabella3[[#This Row],[Copertura 
'[No = 0 ; SI = 1']]]</f>
        <v>0</v>
      </c>
    </row>
    <row r="377" spans="1:8" x14ac:dyDescent="0.3">
      <c r="A377" s="7" t="s">
        <v>144</v>
      </c>
      <c r="B377" s="23" t="s">
        <v>4</v>
      </c>
      <c r="C377" s="7" t="s">
        <v>8</v>
      </c>
      <c r="D377" s="7" t="s">
        <v>108</v>
      </c>
      <c r="E377" s="24">
        <v>1220.2687127178201</v>
      </c>
      <c r="F377" s="25">
        <f>Tabella3[[#This Row],[Comunicazioni
'[N']]]/951053</f>
        <v>1.2830711986795899E-3</v>
      </c>
      <c r="G377" s="19"/>
      <c r="H377" s="25">
        <f>Tabella3[[#This Row],[PESO Comunicazioni 
'[%']]]*Tabella3[[#This Row],[Copertura 
'[No = 0 ; SI = 1']]]</f>
        <v>0</v>
      </c>
    </row>
    <row r="378" spans="1:8" x14ac:dyDescent="0.3">
      <c r="A378" s="7" t="s">
        <v>143</v>
      </c>
      <c r="B378" s="23" t="s">
        <v>4</v>
      </c>
      <c r="C378" s="7" t="s">
        <v>8</v>
      </c>
      <c r="D378" s="7" t="s">
        <v>108</v>
      </c>
      <c r="E378" s="24">
        <v>1312.0258980106655</v>
      </c>
      <c r="F378" s="25">
        <f>Tabella3[[#This Row],[Comunicazioni
'[N']]]/951053</f>
        <v>1.3795507695266883E-3</v>
      </c>
      <c r="G378" s="19"/>
      <c r="H378" s="25">
        <f>Tabella3[[#This Row],[PESO Comunicazioni 
'[%']]]*Tabella3[[#This Row],[Copertura 
'[No = 0 ; SI = 1']]]</f>
        <v>0</v>
      </c>
    </row>
    <row r="379" spans="1:8" x14ac:dyDescent="0.3">
      <c r="A379" s="7" t="s">
        <v>142</v>
      </c>
      <c r="B379" s="23" t="s">
        <v>4</v>
      </c>
      <c r="C379" s="7" t="s">
        <v>8</v>
      </c>
      <c r="D379" s="7" t="s">
        <v>108</v>
      </c>
      <c r="E379" s="24">
        <v>1977.3216569808926</v>
      </c>
      <c r="F379" s="25">
        <f>Tabella3[[#This Row],[Comunicazioni
'[N']]]/951053</f>
        <v>2.0790867143901473E-3</v>
      </c>
      <c r="G379" s="19"/>
      <c r="H379" s="25">
        <f>Tabella3[[#This Row],[PESO Comunicazioni 
'[%']]]*Tabella3[[#This Row],[Copertura 
'[No = 0 ; SI = 1']]]</f>
        <v>0</v>
      </c>
    </row>
    <row r="380" spans="1:8" x14ac:dyDescent="0.3">
      <c r="A380" s="7" t="s">
        <v>141</v>
      </c>
      <c r="B380" s="23" t="s">
        <v>4</v>
      </c>
      <c r="C380" s="7" t="s">
        <v>8</v>
      </c>
      <c r="D380" s="7" t="s">
        <v>108</v>
      </c>
      <c r="E380" s="24">
        <v>2134.3955967234497</v>
      </c>
      <c r="F380" s="25">
        <f>Tabella3[[#This Row],[Comunicazioni
'[N']]]/951053</f>
        <v>2.2442446390721123E-3</v>
      </c>
      <c r="G380" s="19"/>
      <c r="H380" s="25">
        <f>Tabella3[[#This Row],[PESO Comunicazioni 
'[%']]]*Tabella3[[#This Row],[Copertura 
'[No = 0 ; SI = 1']]]</f>
        <v>0</v>
      </c>
    </row>
    <row r="381" spans="1:8" x14ac:dyDescent="0.3">
      <c r="A381" s="7" t="s">
        <v>140</v>
      </c>
      <c r="B381" s="23" t="s">
        <v>4</v>
      </c>
      <c r="C381" s="7" t="s">
        <v>8</v>
      </c>
      <c r="D381" s="7" t="s">
        <v>108</v>
      </c>
      <c r="E381" s="24">
        <v>1802.8057737019708</v>
      </c>
      <c r="F381" s="25">
        <f>Tabella3[[#This Row],[Comunicazioni
'[N']]]/951053</f>
        <v>1.8955891771562372E-3</v>
      </c>
      <c r="G381" s="19"/>
      <c r="H381" s="25">
        <f>Tabella3[[#This Row],[PESO Comunicazioni 
'[%']]]*Tabella3[[#This Row],[Copertura 
'[No = 0 ; SI = 1']]]</f>
        <v>0</v>
      </c>
    </row>
    <row r="382" spans="1:8" x14ac:dyDescent="0.3">
      <c r="A382" s="7" t="s">
        <v>139</v>
      </c>
      <c r="B382" s="23" t="s">
        <v>4</v>
      </c>
      <c r="C382" s="7" t="s">
        <v>8</v>
      </c>
      <c r="D382" s="7" t="s">
        <v>108</v>
      </c>
      <c r="E382" s="24">
        <v>1072.7664436779742</v>
      </c>
      <c r="F382" s="25">
        <f>Tabella3[[#This Row],[Comunicazioni
'[N']]]/951053</f>
        <v>1.1279775613745756E-3</v>
      </c>
      <c r="G382" s="19"/>
      <c r="H382" s="25">
        <f>Tabella3[[#This Row],[PESO Comunicazioni 
'[%']]]*Tabella3[[#This Row],[Copertura 
'[No = 0 ; SI = 1']]]</f>
        <v>0</v>
      </c>
    </row>
    <row r="383" spans="1:8" x14ac:dyDescent="0.3">
      <c r="A383" s="7" t="s">
        <v>138</v>
      </c>
      <c r="B383" s="23" t="s">
        <v>4</v>
      </c>
      <c r="C383" s="7" t="s">
        <v>8</v>
      </c>
      <c r="D383" s="7" t="s">
        <v>108</v>
      </c>
      <c r="E383" s="24">
        <v>5548.1202316681993</v>
      </c>
      <c r="F383" s="25">
        <f>Tabella3[[#This Row],[Comunicazioni
'[N']]]/951053</f>
        <v>5.8336604076410035E-3</v>
      </c>
      <c r="G383" s="19"/>
      <c r="H383" s="25">
        <f>Tabella3[[#This Row],[PESO Comunicazioni 
'[%']]]*Tabella3[[#This Row],[Copertura 
'[No = 0 ; SI = 1']]]</f>
        <v>0</v>
      </c>
    </row>
    <row r="384" spans="1:8" x14ac:dyDescent="0.3">
      <c r="A384" s="7" t="s">
        <v>137</v>
      </c>
      <c r="B384" s="23" t="s">
        <v>4</v>
      </c>
      <c r="C384" s="7" t="s">
        <v>8</v>
      </c>
      <c r="D384" s="7" t="s">
        <v>108</v>
      </c>
      <c r="E384" s="24">
        <v>1300.7151943338772</v>
      </c>
      <c r="F384" s="25">
        <f>Tabella3[[#This Row],[Comunicazioni
'[N']]]/951053</f>
        <v>1.3676579479102397E-3</v>
      </c>
      <c r="G384" s="19"/>
      <c r="H384" s="25">
        <f>Tabella3[[#This Row],[PESO Comunicazioni 
'[%']]]*Tabella3[[#This Row],[Copertura 
'[No = 0 ; SI = 1']]]</f>
        <v>0</v>
      </c>
    </row>
    <row r="385" spans="1:8" x14ac:dyDescent="0.3">
      <c r="A385" s="7" t="s">
        <v>136</v>
      </c>
      <c r="B385" s="23" t="s">
        <v>4</v>
      </c>
      <c r="C385" s="7" t="s">
        <v>8</v>
      </c>
      <c r="D385" s="7" t="s">
        <v>108</v>
      </c>
      <c r="E385" s="24">
        <v>242.39069419226792</v>
      </c>
      <c r="F385" s="25">
        <f>Tabella3[[#This Row],[Comunicazioni
'[N']]]/951053</f>
        <v>2.5486560075229026E-4</v>
      </c>
      <c r="G385" s="19"/>
      <c r="H385" s="25">
        <f>Tabella3[[#This Row],[PESO Comunicazioni 
'[%']]]*Tabella3[[#This Row],[Copertura 
'[No = 0 ; SI = 1']]]</f>
        <v>0</v>
      </c>
    </row>
    <row r="386" spans="1:8" x14ac:dyDescent="0.3">
      <c r="A386" s="7" t="s">
        <v>135</v>
      </c>
      <c r="B386" s="23" t="s">
        <v>4</v>
      </c>
      <c r="C386" s="7" t="s">
        <v>8</v>
      </c>
      <c r="D386" s="7" t="s">
        <v>108</v>
      </c>
      <c r="E386" s="24">
        <v>461.96841566790124</v>
      </c>
      <c r="F386" s="25">
        <f>Tabella3[[#This Row],[Comunicazioni
'[N']]]/951053</f>
        <v>4.8574413378423833E-4</v>
      </c>
      <c r="G386" s="19"/>
      <c r="H386" s="25">
        <f>Tabella3[[#This Row],[PESO Comunicazioni 
'[%']]]*Tabella3[[#This Row],[Copertura 
'[No = 0 ; SI = 1']]]</f>
        <v>0</v>
      </c>
    </row>
    <row r="387" spans="1:8" x14ac:dyDescent="0.3">
      <c r="A387" s="7" t="s">
        <v>134</v>
      </c>
      <c r="B387" s="23" t="s">
        <v>4</v>
      </c>
      <c r="C387" s="7" t="s">
        <v>8</v>
      </c>
      <c r="D387" s="7" t="s">
        <v>108</v>
      </c>
      <c r="E387" s="24">
        <v>346.08755398163248</v>
      </c>
      <c r="F387" s="25">
        <f>Tabella3[[#This Row],[Comunicazioni
'[N']]]/951053</f>
        <v>3.6389933471807828E-4</v>
      </c>
      <c r="G387" s="19"/>
      <c r="H387" s="25">
        <f>Tabella3[[#This Row],[PESO Comunicazioni 
'[%']]]*Tabella3[[#This Row],[Copertura 
'[No = 0 ; SI = 1']]]</f>
        <v>0</v>
      </c>
    </row>
    <row r="388" spans="1:8" x14ac:dyDescent="0.3">
      <c r="A388" s="7" t="s">
        <v>133</v>
      </c>
      <c r="B388" s="23" t="s">
        <v>4</v>
      </c>
      <c r="C388" s="7" t="s">
        <v>8</v>
      </c>
      <c r="D388" s="7" t="s">
        <v>108</v>
      </c>
      <c r="E388" s="24">
        <v>256.58074686209466</v>
      </c>
      <c r="F388" s="25">
        <f>Tabella3[[#This Row],[Comunicazioni
'[N']]]/951053</f>
        <v>2.6978596025888638E-4</v>
      </c>
      <c r="G388" s="19"/>
      <c r="H388" s="25">
        <f>Tabella3[[#This Row],[PESO Comunicazioni 
'[%']]]*Tabella3[[#This Row],[Copertura 
'[No = 0 ; SI = 1']]]</f>
        <v>0</v>
      </c>
    </row>
    <row r="389" spans="1:8" x14ac:dyDescent="0.3">
      <c r="A389" s="7" t="s">
        <v>132</v>
      </c>
      <c r="B389" s="23" t="s">
        <v>4</v>
      </c>
      <c r="C389" s="7" t="s">
        <v>8</v>
      </c>
      <c r="D389" s="7" t="s">
        <v>108</v>
      </c>
      <c r="E389" s="24">
        <v>498.47068470774724</v>
      </c>
      <c r="F389" s="25">
        <f>Tabella3[[#This Row],[Comunicazioni
'[N']]]/951053</f>
        <v>5.2412503268245533E-4</v>
      </c>
      <c r="G389" s="19"/>
      <c r="H389" s="25">
        <f>Tabella3[[#This Row],[PESO Comunicazioni 
'[%']]]*Tabella3[[#This Row],[Copertura 
'[No = 0 ; SI = 1']]]</f>
        <v>0</v>
      </c>
    </row>
    <row r="390" spans="1:8" x14ac:dyDescent="0.3">
      <c r="A390" s="7" t="s">
        <v>131</v>
      </c>
      <c r="B390" s="23" t="s">
        <v>4</v>
      </c>
      <c r="C390" s="7" t="s">
        <v>8</v>
      </c>
      <c r="D390" s="7" t="s">
        <v>108</v>
      </c>
      <c r="E390" s="24">
        <v>404.4661466280553</v>
      </c>
      <c r="F390" s="25">
        <f>Tabella3[[#This Row],[Comunicazioni
'[N']]]/951053</f>
        <v>4.2528244653878942E-4</v>
      </c>
      <c r="G390" s="19"/>
      <c r="H390" s="25">
        <f>Tabella3[[#This Row],[PESO Comunicazioni 
'[%']]]*Tabella3[[#This Row],[Copertura 
'[No = 0 ; SI = 1']]]</f>
        <v>0</v>
      </c>
    </row>
    <row r="391" spans="1:8" x14ac:dyDescent="0.3">
      <c r="A391" s="7" t="s">
        <v>130</v>
      </c>
      <c r="B391" s="23" t="s">
        <v>4</v>
      </c>
      <c r="C391" s="7" t="s">
        <v>8</v>
      </c>
      <c r="D391" s="7" t="s">
        <v>108</v>
      </c>
      <c r="E391" s="24">
        <v>342.52193405184431</v>
      </c>
      <c r="F391" s="25">
        <f>Tabella3[[#This Row],[Comunicazioni
'[N']]]/951053</f>
        <v>3.6015020619444373E-4</v>
      </c>
      <c r="G391" s="19"/>
      <c r="H391" s="25">
        <f>Tabella3[[#This Row],[PESO Comunicazioni 
'[%']]]*Tabella3[[#This Row],[Copertura 
'[No = 0 ; SI = 1']]]</f>
        <v>0</v>
      </c>
    </row>
    <row r="392" spans="1:8" x14ac:dyDescent="0.3">
      <c r="A392" s="7" t="s">
        <v>129</v>
      </c>
      <c r="B392" s="23" t="s">
        <v>4</v>
      </c>
      <c r="C392" s="7" t="s">
        <v>8</v>
      </c>
      <c r="D392" s="7" t="s">
        <v>108</v>
      </c>
      <c r="E392" s="24">
        <v>568.47522278743918</v>
      </c>
      <c r="F392" s="25">
        <f>Tabella3[[#This Row],[Comunicazioni
'[N']]]/951053</f>
        <v>5.9773243214357051E-4</v>
      </c>
      <c r="G392" s="19"/>
      <c r="H392" s="25">
        <f>Tabella3[[#This Row],[PESO Comunicazioni 
'[%']]]*Tabella3[[#This Row],[Copertura 
'[No = 0 ; SI = 1']]]</f>
        <v>0</v>
      </c>
    </row>
    <row r="393" spans="1:8" x14ac:dyDescent="0.3">
      <c r="A393" s="7" t="s">
        <v>128</v>
      </c>
      <c r="B393" s="23" t="s">
        <v>4</v>
      </c>
      <c r="C393" s="7" t="s">
        <v>8</v>
      </c>
      <c r="D393" s="7" t="s">
        <v>108</v>
      </c>
      <c r="E393" s="24">
        <v>1165.0168218512817</v>
      </c>
      <c r="F393" s="25">
        <f>Tabella3[[#This Row],[Comunicazioni
'[N']]]/951053</f>
        <v>1.2249757078220476E-3</v>
      </c>
      <c r="G393" s="19"/>
      <c r="H393" s="25">
        <f>Tabella3[[#This Row],[PESO Comunicazioni 
'[%']]]*Tabella3[[#This Row],[Copertura 
'[No = 0 ; SI = 1']]]</f>
        <v>0</v>
      </c>
    </row>
    <row r="394" spans="1:8" x14ac:dyDescent="0.3">
      <c r="A394" s="7" t="s">
        <v>127</v>
      </c>
      <c r="B394" s="23" t="s">
        <v>4</v>
      </c>
      <c r="C394" s="7" t="s">
        <v>8</v>
      </c>
      <c r="D394" s="7" t="s">
        <v>108</v>
      </c>
      <c r="E394" s="24">
        <v>540.2866828108431</v>
      </c>
      <c r="F394" s="25">
        <f>Tabella3[[#This Row],[Comunicazioni
'[N']]]/951053</f>
        <v>5.6809313761782272E-4</v>
      </c>
      <c r="G394" s="19"/>
      <c r="H394" s="25">
        <f>Tabella3[[#This Row],[PESO Comunicazioni 
'[%']]]*Tabella3[[#This Row],[Copertura 
'[No = 0 ; SI = 1']]]</f>
        <v>0</v>
      </c>
    </row>
    <row r="395" spans="1:8" x14ac:dyDescent="0.3">
      <c r="A395" s="7" t="s">
        <v>126</v>
      </c>
      <c r="B395" s="23" t="s">
        <v>4</v>
      </c>
      <c r="C395" s="7" t="s">
        <v>8</v>
      </c>
      <c r="D395" s="7" t="s">
        <v>108</v>
      </c>
      <c r="E395" s="24">
        <v>363.89901400503641</v>
      </c>
      <c r="F395" s="25">
        <f>Tabella3[[#This Row],[Comunicazioni
'[N']]]/951053</f>
        <v>3.8262748133388613E-4</v>
      </c>
      <c r="G395" s="19"/>
      <c r="H395" s="25">
        <f>Tabella3[[#This Row],[PESO Comunicazioni 
'[%']]]*Tabella3[[#This Row],[Copertura 
'[No = 0 ; SI = 1']]]</f>
        <v>0</v>
      </c>
    </row>
    <row r="396" spans="1:8" x14ac:dyDescent="0.3">
      <c r="A396" s="7" t="s">
        <v>125</v>
      </c>
      <c r="B396" s="23" t="s">
        <v>4</v>
      </c>
      <c r="C396" s="7" t="s">
        <v>8</v>
      </c>
      <c r="D396" s="7" t="s">
        <v>108</v>
      </c>
      <c r="E396" s="24">
        <v>220.20215421567184</v>
      </c>
      <c r="F396" s="25">
        <f>Tabella3[[#This Row],[Comunicazioni
'[N']]]/951053</f>
        <v>2.3153510289718011E-4</v>
      </c>
      <c r="G396" s="19"/>
      <c r="H396" s="25">
        <f>Tabella3[[#This Row],[PESO Comunicazioni 
'[%']]]*Tabella3[[#This Row],[Copertura 
'[No = 0 ; SI = 1']]]</f>
        <v>0</v>
      </c>
    </row>
    <row r="397" spans="1:8" x14ac:dyDescent="0.3">
      <c r="A397" s="7" t="s">
        <v>124</v>
      </c>
      <c r="B397" s="23" t="s">
        <v>4</v>
      </c>
      <c r="C397" s="7" t="s">
        <v>8</v>
      </c>
      <c r="D397" s="7" t="s">
        <v>108</v>
      </c>
      <c r="E397" s="24">
        <v>856.87045505939909</v>
      </c>
      <c r="F397" s="25">
        <f>Tabella3[[#This Row],[Comunicazioni
'[N']]]/951053</f>
        <v>9.0097024567442521E-4</v>
      </c>
      <c r="G397" s="19"/>
      <c r="H397" s="25">
        <f>Tabella3[[#This Row],[PESO Comunicazioni 
'[%']]]*Tabella3[[#This Row],[Copertura 
'[No = 0 ; SI = 1']]]</f>
        <v>0</v>
      </c>
    </row>
    <row r="398" spans="1:8" x14ac:dyDescent="0.3">
      <c r="A398" s="7" t="s">
        <v>123</v>
      </c>
      <c r="B398" s="23" t="s">
        <v>4</v>
      </c>
      <c r="C398" s="7" t="s">
        <v>8</v>
      </c>
      <c r="D398" s="7" t="s">
        <v>108</v>
      </c>
      <c r="E398" s="24">
        <v>640.6698135369578</v>
      </c>
      <c r="F398" s="25">
        <f>Tabella3[[#This Row],[Comunicazioni
'[N']]]/951053</f>
        <v>6.7364259777000625E-4</v>
      </c>
      <c r="G398" s="19"/>
      <c r="H398" s="25">
        <f>Tabella3[[#This Row],[PESO Comunicazioni 
'[%']]]*Tabella3[[#This Row],[Copertura 
'[No = 0 ; SI = 1']]]</f>
        <v>0</v>
      </c>
    </row>
    <row r="399" spans="1:8" x14ac:dyDescent="0.3">
      <c r="A399" s="7" t="s">
        <v>122</v>
      </c>
      <c r="B399" s="23" t="s">
        <v>4</v>
      </c>
      <c r="C399" s="7" t="s">
        <v>8</v>
      </c>
      <c r="D399" s="7" t="s">
        <v>108</v>
      </c>
      <c r="E399" s="24">
        <v>990.76341829151283</v>
      </c>
      <c r="F399" s="25">
        <f>Tabella3[[#This Row],[Comunicazioni
'[N']]]/951053</f>
        <v>1.0417541591178545E-3</v>
      </c>
      <c r="G399" s="19"/>
      <c r="H399" s="25">
        <f>Tabella3[[#This Row],[PESO Comunicazioni 
'[%']]]*Tabella3[[#This Row],[Copertura 
'[No = 0 ; SI = 1']]]</f>
        <v>0</v>
      </c>
    </row>
    <row r="400" spans="1:8" x14ac:dyDescent="0.3">
      <c r="A400" s="7" t="s">
        <v>121</v>
      </c>
      <c r="B400" s="23" t="s">
        <v>4</v>
      </c>
      <c r="C400" s="7" t="s">
        <v>8</v>
      </c>
      <c r="D400" s="7" t="s">
        <v>108</v>
      </c>
      <c r="E400" s="24">
        <v>1387.0983250599918</v>
      </c>
      <c r="F400" s="25">
        <f>Tabella3[[#This Row],[Comunicazioni
'[N']]]/951053</f>
        <v>1.4584868824976018E-3</v>
      </c>
      <c r="G400" s="19"/>
      <c r="H400" s="25">
        <f>Tabella3[[#This Row],[PESO Comunicazioni 
'[%']]]*Tabella3[[#This Row],[Copertura 
'[No = 0 ; SI = 1']]]</f>
        <v>0</v>
      </c>
    </row>
    <row r="401" spans="1:8" x14ac:dyDescent="0.3">
      <c r="A401" s="7" t="s">
        <v>120</v>
      </c>
      <c r="B401" s="23" t="s">
        <v>4</v>
      </c>
      <c r="C401" s="7" t="s">
        <v>8</v>
      </c>
      <c r="D401" s="7" t="s">
        <v>108</v>
      </c>
      <c r="E401" s="24">
        <v>366.84020119478612</v>
      </c>
      <c r="F401" s="25">
        <f>Tabella3[[#This Row],[Comunicazioni
'[N']]]/951053</f>
        <v>3.8572003999228866E-4</v>
      </c>
      <c r="G401" s="19"/>
      <c r="H401" s="25">
        <f>Tabella3[[#This Row],[PESO Comunicazioni 
'[%']]]*Tabella3[[#This Row],[Copertura 
'[No = 0 ; SI = 1']]]</f>
        <v>0</v>
      </c>
    </row>
    <row r="402" spans="1:8" x14ac:dyDescent="0.3">
      <c r="A402" s="7" t="s">
        <v>119</v>
      </c>
      <c r="B402" s="23" t="s">
        <v>4</v>
      </c>
      <c r="C402" s="7" t="s">
        <v>8</v>
      </c>
      <c r="D402" s="7" t="s">
        <v>108</v>
      </c>
      <c r="E402" s="24">
        <v>503.97749182728512</v>
      </c>
      <c r="F402" s="25">
        <f>Tabella3[[#This Row],[Comunicazioni
'[N']]]/951053</f>
        <v>5.2991525375271952E-4</v>
      </c>
      <c r="G402" s="19"/>
      <c r="H402" s="25">
        <f>Tabella3[[#This Row],[PESO Comunicazioni 
'[%']]]*Tabella3[[#This Row],[Copertura 
'[No = 0 ; SI = 1']]]</f>
        <v>0</v>
      </c>
    </row>
    <row r="403" spans="1:8" x14ac:dyDescent="0.3">
      <c r="A403" s="7" t="s">
        <v>118</v>
      </c>
      <c r="B403" s="23" t="s">
        <v>4</v>
      </c>
      <c r="C403" s="7" t="s">
        <v>8</v>
      </c>
      <c r="D403" s="7" t="s">
        <v>108</v>
      </c>
      <c r="E403" s="24">
        <v>5190.9935298883156</v>
      </c>
      <c r="F403" s="25">
        <f>Tabella3[[#This Row],[Comunicazioni
'[N']]]/951053</f>
        <v>5.4581537831102115E-3</v>
      </c>
      <c r="G403" s="19"/>
      <c r="H403" s="25">
        <f>Tabella3[[#This Row],[PESO Comunicazioni 
'[%']]]*Tabella3[[#This Row],[Copertura 
'[No = 0 ; SI = 1']]]</f>
        <v>0</v>
      </c>
    </row>
    <row r="404" spans="1:8" x14ac:dyDescent="0.3">
      <c r="A404" s="7" t="s">
        <v>117</v>
      </c>
      <c r="B404" s="23" t="s">
        <v>4</v>
      </c>
      <c r="C404" s="7" t="s">
        <v>8</v>
      </c>
      <c r="D404" s="7" t="s">
        <v>108</v>
      </c>
      <c r="E404" s="24">
        <v>1565.6715084559332</v>
      </c>
      <c r="F404" s="25">
        <f>Tabella3[[#This Row],[Comunicazioni
'[N']]]/951053</f>
        <v>1.6462505333098504E-3</v>
      </c>
      <c r="G404" s="19"/>
      <c r="H404" s="25">
        <f>Tabella3[[#This Row],[PESO Comunicazioni 
'[%']]]*Tabella3[[#This Row],[Copertura 
'[No = 0 ; SI = 1']]]</f>
        <v>0</v>
      </c>
    </row>
    <row r="405" spans="1:8" x14ac:dyDescent="0.3">
      <c r="A405" s="7" t="s">
        <v>116</v>
      </c>
      <c r="B405" s="23" t="s">
        <v>4</v>
      </c>
      <c r="C405" s="7" t="s">
        <v>8</v>
      </c>
      <c r="D405" s="7" t="s">
        <v>108</v>
      </c>
      <c r="E405" s="24">
        <v>1522.6684830694719</v>
      </c>
      <c r="F405" s="25">
        <f>Tabella3[[#This Row],[Comunicazioni
'[N']]]/951053</f>
        <v>1.6010343094122745E-3</v>
      </c>
      <c r="G405" s="19"/>
      <c r="H405" s="25">
        <f>Tabella3[[#This Row],[PESO Comunicazioni 
'[%']]]*Tabella3[[#This Row],[Copertura 
'[No = 0 ; SI = 1']]]</f>
        <v>0</v>
      </c>
    </row>
    <row r="406" spans="1:8" x14ac:dyDescent="0.3">
      <c r="A406" s="7" t="s">
        <v>115</v>
      </c>
      <c r="B406" s="23" t="s">
        <v>4</v>
      </c>
      <c r="C406" s="7" t="s">
        <v>8</v>
      </c>
      <c r="D406" s="7" t="s">
        <v>108</v>
      </c>
      <c r="E406" s="24">
        <v>583.47673548066973</v>
      </c>
      <c r="F406" s="25">
        <f>Tabella3[[#This Row],[Comunicazioni
'[N']]]/951053</f>
        <v>6.1350601436583425E-4</v>
      </c>
      <c r="G406" s="19"/>
      <c r="H406" s="25">
        <f>Tabella3[[#This Row],[PESO Comunicazioni 
'[%']]]*Tabella3[[#This Row],[Copertura 
'[No = 0 ; SI = 1']]]</f>
        <v>0</v>
      </c>
    </row>
    <row r="407" spans="1:8" x14ac:dyDescent="0.3">
      <c r="A407" s="7" t="s">
        <v>114</v>
      </c>
      <c r="B407" s="23" t="s">
        <v>4</v>
      </c>
      <c r="C407" s="7" t="s">
        <v>8</v>
      </c>
      <c r="D407" s="7" t="s">
        <v>108</v>
      </c>
      <c r="E407" s="24">
        <v>804.74677866597585</v>
      </c>
      <c r="F407" s="25">
        <f>Tabella3[[#This Row],[Comunicazioni
'[N']]]/951053</f>
        <v>8.4616396632572087E-4</v>
      </c>
      <c r="G407" s="19"/>
      <c r="H407" s="25">
        <f>Tabella3[[#This Row],[PESO Comunicazioni 
'[%']]]*Tabella3[[#This Row],[Copertura 
'[No = 0 ; SI = 1']]]</f>
        <v>0</v>
      </c>
    </row>
    <row r="408" spans="1:8" x14ac:dyDescent="0.3">
      <c r="A408" s="7" t="s">
        <v>113</v>
      </c>
      <c r="B408" s="23" t="s">
        <v>4</v>
      </c>
      <c r="C408" s="7" t="s">
        <v>8</v>
      </c>
      <c r="D408" s="7" t="s">
        <v>108</v>
      </c>
      <c r="E408" s="24">
        <v>746.74072789305319</v>
      </c>
      <c r="F408" s="25">
        <f>Tabella3[[#This Row],[Comunicazioni
'[N']]]/951053</f>
        <v>7.8517256966021158E-4</v>
      </c>
      <c r="G408" s="19"/>
      <c r="H408" s="25">
        <f>Tabella3[[#This Row],[PESO Comunicazioni 
'[%']]]*Tabella3[[#This Row],[Copertura 
'[No = 0 ; SI = 1']]]</f>
        <v>0</v>
      </c>
    </row>
    <row r="409" spans="1:8" x14ac:dyDescent="0.3">
      <c r="A409" s="7" t="s">
        <v>112</v>
      </c>
      <c r="B409" s="23" t="s">
        <v>4</v>
      </c>
      <c r="C409" s="7" t="s">
        <v>8</v>
      </c>
      <c r="D409" s="7" t="s">
        <v>108</v>
      </c>
      <c r="E409" s="24">
        <v>2839.9371957872918</v>
      </c>
      <c r="F409" s="25">
        <f>Tabella3[[#This Row],[Comunicazioni
'[N']]]/951053</f>
        <v>2.9860977209338405E-3</v>
      </c>
      <c r="G409" s="19"/>
      <c r="H409" s="25">
        <f>Tabella3[[#This Row],[PESO Comunicazioni 
'[%']]]*Tabella3[[#This Row],[Copertura 
'[No = 0 ; SI = 1']]]</f>
        <v>0</v>
      </c>
    </row>
    <row r="410" spans="1:8" x14ac:dyDescent="0.3">
      <c r="A410" s="7" t="s">
        <v>111</v>
      </c>
      <c r="B410" s="23" t="s">
        <v>4</v>
      </c>
      <c r="C410" s="7" t="s">
        <v>8</v>
      </c>
      <c r="D410" s="7" t="s">
        <v>108</v>
      </c>
      <c r="E410" s="24">
        <v>2135.5344000491791</v>
      </c>
      <c r="F410" s="25">
        <f>Tabella3[[#This Row],[Comunicazioni
'[N']]]/951053</f>
        <v>2.245442052177091E-3</v>
      </c>
      <c r="G410" s="19"/>
      <c r="H410" s="25">
        <f>Tabella3[[#This Row],[PESO Comunicazioni 
'[%']]]*Tabella3[[#This Row],[Copertura 
'[No = 0 ; SI = 1']]]</f>
        <v>0</v>
      </c>
    </row>
    <row r="411" spans="1:8" x14ac:dyDescent="0.3">
      <c r="A411" s="7" t="s">
        <v>110</v>
      </c>
      <c r="B411" s="23" t="s">
        <v>4</v>
      </c>
      <c r="C411" s="7" t="s">
        <v>8</v>
      </c>
      <c r="D411" s="7" t="s">
        <v>108</v>
      </c>
      <c r="E411" s="24">
        <v>1067.3260128348397</v>
      </c>
      <c r="F411" s="25">
        <f>Tabella3[[#This Row],[Comunicazioni
'[N']]]/951053</f>
        <v>1.1222571327095753E-3</v>
      </c>
      <c r="G411" s="19"/>
      <c r="H411" s="25">
        <f>Tabella3[[#This Row],[PESO Comunicazioni 
'[%']]]*Tabella3[[#This Row],[Copertura 
'[No = 0 ; SI = 1']]]</f>
        <v>0</v>
      </c>
    </row>
    <row r="412" spans="1:8" x14ac:dyDescent="0.3">
      <c r="A412" s="7" t="s">
        <v>109</v>
      </c>
      <c r="B412" s="23" t="s">
        <v>4</v>
      </c>
      <c r="C412" s="7" t="s">
        <v>8</v>
      </c>
      <c r="D412" s="7" t="s">
        <v>108</v>
      </c>
      <c r="E412" s="24">
        <v>609.98051721374645</v>
      </c>
      <c r="F412" s="25">
        <f>Tabella3[[#This Row],[Comunicazioni
'[N']]]/951053</f>
        <v>6.4137384269199137E-4</v>
      </c>
      <c r="G412" s="19"/>
      <c r="H412" s="25">
        <f>Tabella3[[#This Row],[PESO Comunicazioni 
'[%']]]*Tabella3[[#This Row],[Copertura 
'[No = 0 ; SI = 1']]]</f>
        <v>0</v>
      </c>
    </row>
    <row r="413" spans="1:8" x14ac:dyDescent="0.3">
      <c r="A413" s="7" t="s">
        <v>107</v>
      </c>
      <c r="B413" s="23" t="s">
        <v>4</v>
      </c>
      <c r="C413" s="7" t="s">
        <v>8</v>
      </c>
      <c r="D413" s="7" t="s">
        <v>108</v>
      </c>
      <c r="E413" s="24">
        <v>7812.7949477363391</v>
      </c>
      <c r="F413" s="25">
        <f>Tabella3[[#This Row],[Comunicazioni
'[N']]]/951053</f>
        <v>8.2148891257756811E-3</v>
      </c>
      <c r="G413" s="19"/>
      <c r="H413" s="25">
        <f>Tabella3[[#This Row],[PESO Comunicazioni 
'[%']]]*Tabella3[[#This Row],[Copertura 
'[No = 0 ; SI = 1']]]</f>
        <v>0</v>
      </c>
    </row>
    <row r="414" spans="1:8" x14ac:dyDescent="0.3">
      <c r="A414" s="7" t="s">
        <v>105</v>
      </c>
      <c r="B414" s="23" t="s">
        <v>4</v>
      </c>
      <c r="C414" s="7" t="s">
        <v>8</v>
      </c>
      <c r="D414" s="7" t="s">
        <v>89</v>
      </c>
      <c r="E414" s="24">
        <v>824.36818601955304</v>
      </c>
      <c r="F414" s="25">
        <f>Tabella3[[#This Row],[Comunicazioni
'[N']]]/951053</f>
        <v>8.6679521122329988E-4</v>
      </c>
      <c r="G414" s="19"/>
      <c r="H414" s="25">
        <f>Tabella3[[#This Row],[PESO Comunicazioni 
'[%']]]*Tabella3[[#This Row],[Copertura 
'[No = 0 ; SI = 1']]]</f>
        <v>0</v>
      </c>
    </row>
    <row r="415" spans="1:8" x14ac:dyDescent="0.3">
      <c r="A415" s="7" t="s">
        <v>104</v>
      </c>
      <c r="B415" s="23" t="s">
        <v>4</v>
      </c>
      <c r="C415" s="7" t="s">
        <v>8</v>
      </c>
      <c r="D415" s="7" t="s">
        <v>89</v>
      </c>
      <c r="E415" s="24">
        <v>975.25358578551368</v>
      </c>
      <c r="F415" s="25">
        <f>Tabella3[[#This Row],[Comunicazioni
'[N']]]/951053</f>
        <v>1.0254460958385218E-3</v>
      </c>
      <c r="G415" s="19"/>
      <c r="H415" s="25">
        <f>Tabella3[[#This Row],[PESO Comunicazioni 
'[%']]]*Tabella3[[#This Row],[Copertura 
'[No = 0 ; SI = 1']]]</f>
        <v>0</v>
      </c>
    </row>
    <row r="416" spans="1:8" x14ac:dyDescent="0.3">
      <c r="A416" s="7" t="s">
        <v>103</v>
      </c>
      <c r="B416" s="23" t="s">
        <v>4</v>
      </c>
      <c r="C416" s="7" t="s">
        <v>8</v>
      </c>
      <c r="D416" s="7" t="s">
        <v>89</v>
      </c>
      <c r="E416" s="24">
        <v>1450.9716232801075</v>
      </c>
      <c r="F416" s="25">
        <f>Tabella3[[#This Row],[Comunicazioni
'[N']]]/951053</f>
        <v>1.525647491023221E-3</v>
      </c>
      <c r="G416" s="19"/>
      <c r="H416" s="25">
        <f>Tabella3[[#This Row],[PESO Comunicazioni 
'[%']]]*Tabella3[[#This Row],[Copertura 
'[No = 0 ; SI = 1']]]</f>
        <v>0</v>
      </c>
    </row>
    <row r="417" spans="1:8" x14ac:dyDescent="0.3">
      <c r="A417" s="7" t="s">
        <v>102</v>
      </c>
      <c r="B417" s="23" t="s">
        <v>4</v>
      </c>
      <c r="C417" s="7" t="s">
        <v>8</v>
      </c>
      <c r="D417" s="7" t="s">
        <v>89</v>
      </c>
      <c r="E417" s="24">
        <v>753.6155388063994</v>
      </c>
      <c r="F417" s="25">
        <f>Tabella3[[#This Row],[Comunicazioni
'[N']]]/951053</f>
        <v>7.9240120036044197E-4</v>
      </c>
      <c r="G417" s="19"/>
      <c r="H417" s="25">
        <f>Tabella3[[#This Row],[PESO Comunicazioni 
'[%']]]*Tabella3[[#This Row],[Copertura 
'[No = 0 ; SI = 1']]]</f>
        <v>0</v>
      </c>
    </row>
    <row r="418" spans="1:8" x14ac:dyDescent="0.3">
      <c r="A418" s="7" t="s">
        <v>101</v>
      </c>
      <c r="B418" s="23" t="s">
        <v>4</v>
      </c>
      <c r="C418" s="7" t="s">
        <v>8</v>
      </c>
      <c r="D418" s="7" t="s">
        <v>89</v>
      </c>
      <c r="E418" s="24">
        <v>553.03781733076607</v>
      </c>
      <c r="F418" s="25">
        <f>Tabella3[[#This Row],[Comunicazioni
'[N']]]/951053</f>
        <v>5.8150052345217992E-4</v>
      </c>
      <c r="G418" s="19"/>
      <c r="H418" s="25">
        <f>Tabella3[[#This Row],[PESO Comunicazioni 
'[%']]]*Tabella3[[#This Row],[Copertura 
'[No = 0 ; SI = 1']]]</f>
        <v>0</v>
      </c>
    </row>
    <row r="419" spans="1:8" x14ac:dyDescent="0.3">
      <c r="A419" s="7" t="s">
        <v>100</v>
      </c>
      <c r="B419" s="23" t="s">
        <v>4</v>
      </c>
      <c r="C419" s="7" t="s">
        <v>8</v>
      </c>
      <c r="D419" s="7" t="s">
        <v>89</v>
      </c>
      <c r="E419" s="24">
        <v>1627.1692394160873</v>
      </c>
      <c r="F419" s="25">
        <f>Tabella3[[#This Row],[Comunicazioni
'[N']]]/951053</f>
        <v>1.7109133133653826E-3</v>
      </c>
      <c r="G419" s="19"/>
      <c r="H419" s="25">
        <f>Tabella3[[#This Row],[PESO Comunicazioni 
'[%']]]*Tabella3[[#This Row],[Copertura 
'[No = 0 ; SI = 1']]]</f>
        <v>0</v>
      </c>
    </row>
    <row r="420" spans="1:8" x14ac:dyDescent="0.3">
      <c r="A420" s="7" t="s">
        <v>99</v>
      </c>
      <c r="B420" s="23" t="s">
        <v>4</v>
      </c>
      <c r="C420" s="7" t="s">
        <v>8</v>
      </c>
      <c r="D420" s="7" t="s">
        <v>89</v>
      </c>
      <c r="E420" s="24">
        <v>2688.1257357638879</v>
      </c>
      <c r="F420" s="25">
        <f>Tabella3[[#This Row],[Comunicazioni
'[N']]]/951053</f>
        <v>2.8264731153404572E-3</v>
      </c>
      <c r="G420" s="19"/>
      <c r="H420" s="25">
        <f>Tabella3[[#This Row],[PESO Comunicazioni 
'[%']]]*Tabella3[[#This Row],[Copertura 
'[No = 0 ; SI = 1']]]</f>
        <v>0</v>
      </c>
    </row>
    <row r="421" spans="1:8" x14ac:dyDescent="0.3">
      <c r="A421" s="7" t="s">
        <v>98</v>
      </c>
      <c r="B421" s="23" t="s">
        <v>4</v>
      </c>
      <c r="C421" s="7" t="s">
        <v>8</v>
      </c>
      <c r="D421" s="7" t="s">
        <v>89</v>
      </c>
      <c r="E421" s="24">
        <v>1095.5130401182053</v>
      </c>
      <c r="F421" s="25">
        <f>Tabella3[[#This Row],[Comunicazioni
'[N']]]/951053</f>
        <v>1.1518948366896536E-3</v>
      </c>
      <c r="G421" s="19"/>
      <c r="H421" s="25">
        <f>Tabella3[[#This Row],[PESO Comunicazioni 
'[%']]]*Tabella3[[#This Row],[Copertura 
'[No = 0 ; SI = 1']]]</f>
        <v>0</v>
      </c>
    </row>
    <row r="422" spans="1:8" x14ac:dyDescent="0.3">
      <c r="A422" s="7" t="s">
        <v>97</v>
      </c>
      <c r="B422" s="23" t="s">
        <v>4</v>
      </c>
      <c r="C422" s="7" t="s">
        <v>8</v>
      </c>
      <c r="D422" s="7" t="s">
        <v>89</v>
      </c>
      <c r="E422" s="24">
        <v>3034.6552332818856</v>
      </c>
      <c r="F422" s="25">
        <f>Tabella3[[#This Row],[Comunicazioni
'[N']]]/951053</f>
        <v>3.1908371387103407E-3</v>
      </c>
      <c r="G422" s="19"/>
      <c r="H422" s="25">
        <f>Tabella3[[#This Row],[PESO Comunicazioni 
'[%']]]*Tabella3[[#This Row],[Copertura 
'[No = 0 ; SI = 1']]]</f>
        <v>0</v>
      </c>
    </row>
    <row r="423" spans="1:8" x14ac:dyDescent="0.3">
      <c r="A423" s="7" t="s">
        <v>96</v>
      </c>
      <c r="B423" s="23" t="s">
        <v>4</v>
      </c>
      <c r="C423" s="7" t="s">
        <v>8</v>
      </c>
      <c r="D423" s="7" t="s">
        <v>89</v>
      </c>
      <c r="E423" s="24">
        <v>2063.0727915008156</v>
      </c>
      <c r="F423" s="25">
        <f>Tabella3[[#This Row],[Comunicazioni
'[N']]]/951053</f>
        <v>2.1692511263839299E-3</v>
      </c>
      <c r="G423" s="19"/>
      <c r="H423" s="25">
        <f>Tabella3[[#This Row],[PESO Comunicazioni 
'[%']]]*Tabella3[[#This Row],[Copertura 
'[No = 0 ; SI = 1']]]</f>
        <v>0</v>
      </c>
    </row>
    <row r="424" spans="1:8" x14ac:dyDescent="0.3">
      <c r="A424" s="7" t="s">
        <v>95</v>
      </c>
      <c r="B424" s="23" t="s">
        <v>4</v>
      </c>
      <c r="C424" s="7" t="s">
        <v>8</v>
      </c>
      <c r="D424" s="7" t="s">
        <v>89</v>
      </c>
      <c r="E424" s="24">
        <v>1459.7227578000302</v>
      </c>
      <c r="F424" s="25">
        <f>Tabella3[[#This Row],[Comunicazioni
'[N']]]/951053</f>
        <v>1.5348490124104863E-3</v>
      </c>
      <c r="G424" s="19"/>
      <c r="H424" s="25">
        <f>Tabella3[[#This Row],[PESO Comunicazioni 
'[%']]]*Tabella3[[#This Row],[Copertura 
'[No = 0 ; SI = 1']]]</f>
        <v>0</v>
      </c>
    </row>
    <row r="425" spans="1:8" x14ac:dyDescent="0.3">
      <c r="A425" s="7" t="s">
        <v>94</v>
      </c>
      <c r="B425" s="23" t="s">
        <v>4</v>
      </c>
      <c r="C425" s="7" t="s">
        <v>8</v>
      </c>
      <c r="D425" s="7" t="s">
        <v>89</v>
      </c>
      <c r="E425" s="24">
        <v>457.09360475455509</v>
      </c>
      <c r="F425" s="25">
        <f>Tabella3[[#This Row],[Comunicazioni
'[N']]]/951053</f>
        <v>4.8061843530755393E-4</v>
      </c>
      <c r="G425" s="19"/>
      <c r="H425" s="25">
        <f>Tabella3[[#This Row],[PESO Comunicazioni 
'[%']]]*Tabella3[[#This Row],[Copertura 
'[No = 0 ; SI = 1']]]</f>
        <v>0</v>
      </c>
    </row>
    <row r="426" spans="1:8" x14ac:dyDescent="0.3">
      <c r="A426" s="7" t="s">
        <v>93</v>
      </c>
      <c r="B426" s="23" t="s">
        <v>4</v>
      </c>
      <c r="C426" s="7" t="s">
        <v>8</v>
      </c>
      <c r="D426" s="7" t="s">
        <v>89</v>
      </c>
      <c r="E426" s="24">
        <v>2552.3006615014083</v>
      </c>
      <c r="F426" s="25">
        <f>Tabella3[[#This Row],[Comunicazioni
'[N']]]/951053</f>
        <v>2.6836576526244158E-3</v>
      </c>
      <c r="G426" s="19"/>
      <c r="H426" s="25">
        <f>Tabella3[[#This Row],[PESO Comunicazioni 
'[%']]]*Tabella3[[#This Row],[Copertura 
'[No = 0 ; SI = 1']]]</f>
        <v>0</v>
      </c>
    </row>
    <row r="427" spans="1:8" x14ac:dyDescent="0.3">
      <c r="A427" s="7" t="s">
        <v>92</v>
      </c>
      <c r="B427" s="23" t="s">
        <v>4</v>
      </c>
      <c r="C427" s="7" t="s">
        <v>8</v>
      </c>
      <c r="D427" s="7" t="s">
        <v>89</v>
      </c>
      <c r="E427" s="24">
        <v>3496.6130600971724</v>
      </c>
      <c r="F427" s="25">
        <f>Tabella3[[#This Row],[Comunicazioni
'[N']]]/951053</f>
        <v>3.6765701386748924E-3</v>
      </c>
      <c r="G427" s="19"/>
      <c r="H427" s="25">
        <f>Tabella3[[#This Row],[PESO Comunicazioni 
'[%']]]*Tabella3[[#This Row],[Copertura 
'[No = 0 ; SI = 1']]]</f>
        <v>0</v>
      </c>
    </row>
    <row r="428" spans="1:8" x14ac:dyDescent="0.3">
      <c r="A428" s="7" t="s">
        <v>91</v>
      </c>
      <c r="B428" s="23" t="s">
        <v>4</v>
      </c>
      <c r="C428" s="7" t="s">
        <v>8</v>
      </c>
      <c r="D428" s="7" t="s">
        <v>89</v>
      </c>
      <c r="E428" s="24">
        <v>460.28365742438177</v>
      </c>
      <c r="F428" s="25">
        <f>Tabella3[[#This Row],[Comunicazioni
'[N']]]/951053</f>
        <v>4.839726675846475E-4</v>
      </c>
      <c r="G428" s="19"/>
      <c r="H428" s="25">
        <f>Tabella3[[#This Row],[PESO Comunicazioni 
'[%']]]*Tabella3[[#This Row],[Copertura 
'[No = 0 ; SI = 1']]]</f>
        <v>0</v>
      </c>
    </row>
    <row r="429" spans="1:8" x14ac:dyDescent="0.3">
      <c r="A429" s="7" t="s">
        <v>90</v>
      </c>
      <c r="B429" s="23" t="s">
        <v>4</v>
      </c>
      <c r="C429" s="7" t="s">
        <v>8</v>
      </c>
      <c r="D429" s="7" t="s">
        <v>89</v>
      </c>
      <c r="E429" s="24">
        <v>1764.4377699081626</v>
      </c>
      <c r="F429" s="25">
        <f>Tabella3[[#This Row],[Comunicazioni
'[N']]]/951053</f>
        <v>1.8552465213906718E-3</v>
      </c>
      <c r="G429" s="19"/>
      <c r="H429" s="25">
        <f>Tabella3[[#This Row],[PESO Comunicazioni 
'[%']]]*Tabella3[[#This Row],[Copertura 
'[No = 0 ; SI = 1']]]</f>
        <v>0</v>
      </c>
    </row>
    <row r="430" spans="1:8" x14ac:dyDescent="0.3">
      <c r="A430" s="7" t="s">
        <v>88</v>
      </c>
      <c r="B430" s="23" t="s">
        <v>4</v>
      </c>
      <c r="C430" s="7" t="s">
        <v>8</v>
      </c>
      <c r="D430" s="7" t="s">
        <v>89</v>
      </c>
      <c r="E430" s="24">
        <v>2019.1934425077775</v>
      </c>
      <c r="F430" s="25">
        <f>Tabella3[[#This Row],[Comunicazioni
'[N']]]/951053</f>
        <v>2.1231134779110916E-3</v>
      </c>
      <c r="G430" s="19"/>
      <c r="H430" s="25">
        <f>Tabella3[[#This Row],[PESO Comunicazioni 
'[%']]]*Tabella3[[#This Row],[Copertura 
'[No = 0 ; SI = 1']]]</f>
        <v>0</v>
      </c>
    </row>
    <row r="431" spans="1:8" x14ac:dyDescent="0.3">
      <c r="A431" s="7" t="s">
        <v>85</v>
      </c>
      <c r="B431" s="23" t="s">
        <v>4</v>
      </c>
      <c r="C431" s="7" t="s">
        <v>8</v>
      </c>
      <c r="D431" s="7" t="s">
        <v>49</v>
      </c>
      <c r="E431" s="24">
        <v>589.29273358376565</v>
      </c>
      <c r="F431" s="25">
        <f>Tabella3[[#This Row],[Comunicazioni
'[N']]]/951053</f>
        <v>6.196213392773754E-4</v>
      </c>
      <c r="G431" s="19"/>
      <c r="H431" s="25">
        <f>Tabella3[[#This Row],[PESO Comunicazioni 
'[%']]]*Tabella3[[#This Row],[Copertura 
'[No = 0 ; SI = 1']]]</f>
        <v>0</v>
      </c>
    </row>
    <row r="432" spans="1:8" x14ac:dyDescent="0.3">
      <c r="A432" s="7" t="s">
        <v>84</v>
      </c>
      <c r="B432" s="23" t="s">
        <v>4</v>
      </c>
      <c r="C432" s="7" t="s">
        <v>8</v>
      </c>
      <c r="D432" s="7" t="s">
        <v>49</v>
      </c>
      <c r="E432" s="24">
        <v>754.11780784624534</v>
      </c>
      <c r="F432" s="25">
        <f>Tabella3[[#This Row],[Comunicazioni
'[N']]]/951053</f>
        <v>7.9292931923483274E-4</v>
      </c>
      <c r="G432" s="19"/>
      <c r="H432" s="25">
        <f>Tabella3[[#This Row],[PESO Comunicazioni 
'[%']]]*Tabella3[[#This Row],[Copertura 
'[No = 0 ; SI = 1']]]</f>
        <v>0</v>
      </c>
    </row>
    <row r="433" spans="1:8" x14ac:dyDescent="0.3">
      <c r="A433" s="7" t="s">
        <v>83</v>
      </c>
      <c r="B433" s="23" t="s">
        <v>4</v>
      </c>
      <c r="C433" s="7" t="s">
        <v>8</v>
      </c>
      <c r="D433" s="7" t="s">
        <v>49</v>
      </c>
      <c r="E433" s="24">
        <v>1927.7651132104884</v>
      </c>
      <c r="F433" s="25">
        <f>Tabella3[[#This Row],[Comunicazioni
'[N']]]/951053</f>
        <v>2.0269796879989741E-3</v>
      </c>
      <c r="G433" s="19"/>
      <c r="H433" s="25">
        <f>Tabella3[[#This Row],[PESO Comunicazioni 
'[%']]]*Tabella3[[#This Row],[Copertura 
'[No = 0 ; SI = 1']]]</f>
        <v>0</v>
      </c>
    </row>
    <row r="434" spans="1:8" x14ac:dyDescent="0.3">
      <c r="A434" s="7" t="s">
        <v>82</v>
      </c>
      <c r="B434" s="23" t="s">
        <v>4</v>
      </c>
      <c r="C434" s="7" t="s">
        <v>8</v>
      </c>
      <c r="D434" s="7" t="s">
        <v>49</v>
      </c>
      <c r="E434" s="24">
        <v>6169.830887922385</v>
      </c>
      <c r="F434" s="25">
        <f>Tabella3[[#This Row],[Comunicazioni
'[N']]]/951053</f>
        <v>6.487368094020402E-3</v>
      </c>
      <c r="G434" s="19"/>
      <c r="H434" s="25">
        <f>Tabella3[[#This Row],[PESO Comunicazioni 
'[%']]]*Tabella3[[#This Row],[Copertura 
'[No = 0 ; SI = 1']]]</f>
        <v>0</v>
      </c>
    </row>
    <row r="435" spans="1:8" x14ac:dyDescent="0.3">
      <c r="A435" s="7" t="s">
        <v>81</v>
      </c>
      <c r="B435" s="23" t="s">
        <v>4</v>
      </c>
      <c r="C435" s="7" t="s">
        <v>8</v>
      </c>
      <c r="D435" s="7" t="s">
        <v>49</v>
      </c>
      <c r="E435" s="24">
        <v>8685.130036730563</v>
      </c>
      <c r="F435" s="25">
        <f>Tabella3[[#This Row],[Comunicazioni
'[N']]]/951053</f>
        <v>9.1321199099635483E-3</v>
      </c>
      <c r="G435" s="19"/>
      <c r="H435" s="25">
        <f>Tabella3[[#This Row],[PESO Comunicazioni 
'[%']]]*Tabella3[[#This Row],[Copertura 
'[No = 0 ; SI = 1']]]</f>
        <v>0</v>
      </c>
    </row>
    <row r="436" spans="1:8" x14ac:dyDescent="0.3">
      <c r="A436" s="7" t="s">
        <v>80</v>
      </c>
      <c r="B436" s="23" t="s">
        <v>4</v>
      </c>
      <c r="C436" s="7" t="s">
        <v>8</v>
      </c>
      <c r="D436" s="7" t="s">
        <v>49</v>
      </c>
      <c r="E436" s="24">
        <v>909.0032076122061</v>
      </c>
      <c r="F436" s="25">
        <f>Tabella3[[#This Row],[Comunicazioni
'[N']]]/951053</f>
        <v>9.557860682971465E-4</v>
      </c>
      <c r="G436" s="19"/>
      <c r="H436" s="25">
        <f>Tabella3[[#This Row],[PESO Comunicazioni 
'[%']]]*Tabella3[[#This Row],[Copertura 
'[No = 0 ; SI = 1']]]</f>
        <v>0</v>
      </c>
    </row>
    <row r="437" spans="1:8" x14ac:dyDescent="0.3">
      <c r="A437" s="7" t="s">
        <v>79</v>
      </c>
      <c r="B437" s="23" t="s">
        <v>4</v>
      </c>
      <c r="C437" s="7" t="s">
        <v>8</v>
      </c>
      <c r="D437" s="7" t="s">
        <v>49</v>
      </c>
      <c r="E437" s="24">
        <v>387.96539028144002</v>
      </c>
      <c r="F437" s="25">
        <f>Tabella3[[#This Row],[Comunicazioni
'[N']]]/951053</f>
        <v>4.0793246042170105E-4</v>
      </c>
      <c r="G437" s="19"/>
      <c r="H437" s="25">
        <f>Tabella3[[#This Row],[PESO Comunicazioni 
'[%']]]*Tabella3[[#This Row],[Copertura 
'[No = 0 ; SI = 1']]]</f>
        <v>0</v>
      </c>
    </row>
    <row r="438" spans="1:8" x14ac:dyDescent="0.3">
      <c r="A438" s="7" t="s">
        <v>78</v>
      </c>
      <c r="B438" s="23" t="s">
        <v>4</v>
      </c>
      <c r="C438" s="7" t="s">
        <v>8</v>
      </c>
      <c r="D438" s="7" t="s">
        <v>49</v>
      </c>
      <c r="E438" s="24">
        <v>63.316754449711183</v>
      </c>
      <c r="F438" s="25">
        <f>Tabella3[[#This Row],[Comunicazioni
'[N']]]/951053</f>
        <v>6.6575421611320487E-5</v>
      </c>
      <c r="G438" s="19"/>
      <c r="H438" s="25">
        <f>Tabella3[[#This Row],[PESO Comunicazioni 
'[%']]]*Tabella3[[#This Row],[Copertura 
'[No = 0 ; SI = 1']]]</f>
        <v>0</v>
      </c>
    </row>
    <row r="439" spans="1:8" x14ac:dyDescent="0.3">
      <c r="A439" s="7" t="s">
        <v>77</v>
      </c>
      <c r="B439" s="23" t="s">
        <v>4</v>
      </c>
      <c r="C439" s="7" t="s">
        <v>8</v>
      </c>
      <c r="D439" s="7" t="s">
        <v>49</v>
      </c>
      <c r="E439" s="24">
        <v>123.32129252940311</v>
      </c>
      <c r="F439" s="25">
        <f>Tabella3[[#This Row],[Comunicazioni
'[N']]]/951053</f>
        <v>1.296681599547061E-4</v>
      </c>
      <c r="G439" s="19"/>
      <c r="H439" s="25">
        <f>Tabella3[[#This Row],[PESO Comunicazioni 
'[%']]]*Tabella3[[#This Row],[Copertura 
'[No = 0 ; SI = 1']]]</f>
        <v>0</v>
      </c>
    </row>
    <row r="440" spans="1:8" x14ac:dyDescent="0.3">
      <c r="A440" s="7" t="s">
        <v>76</v>
      </c>
      <c r="B440" s="23" t="s">
        <v>4</v>
      </c>
      <c r="C440" s="7" t="s">
        <v>8</v>
      </c>
      <c r="D440" s="7" t="s">
        <v>49</v>
      </c>
      <c r="E440" s="24">
        <v>976.20838721433915</v>
      </c>
      <c r="F440" s="25">
        <f>Tabella3[[#This Row],[Comunicazioni
'[N']]]/951053</f>
        <v>1.0264500371844041E-3</v>
      </c>
      <c r="G440" s="19"/>
      <c r="H440" s="25">
        <f>Tabella3[[#This Row],[PESO Comunicazioni 
'[%']]]*Tabella3[[#This Row],[Copertura 
'[No = 0 ; SI = 1']]]</f>
        <v>0</v>
      </c>
    </row>
    <row r="441" spans="1:8" x14ac:dyDescent="0.3">
      <c r="A441" s="7" t="s">
        <v>75</v>
      </c>
      <c r="B441" s="23" t="s">
        <v>4</v>
      </c>
      <c r="C441" s="7" t="s">
        <v>8</v>
      </c>
      <c r="D441" s="7" t="s">
        <v>49</v>
      </c>
      <c r="E441" s="24">
        <v>2841.5345822749241</v>
      </c>
      <c r="F441" s="25">
        <f>Tabella3[[#This Row],[Comunicazioni
'[N']]]/951053</f>
        <v>2.98777731869299E-3</v>
      </c>
      <c r="G441" s="19"/>
      <c r="H441" s="25">
        <f>Tabella3[[#This Row],[PESO Comunicazioni 
'[%']]]*Tabella3[[#This Row],[Copertura 
'[No = 0 ; SI = 1']]]</f>
        <v>0</v>
      </c>
    </row>
    <row r="442" spans="1:8" x14ac:dyDescent="0.3">
      <c r="A442" s="7" t="s">
        <v>74</v>
      </c>
      <c r="B442" s="23" t="s">
        <v>4</v>
      </c>
      <c r="C442" s="7" t="s">
        <v>8</v>
      </c>
      <c r="D442" s="7" t="s">
        <v>49</v>
      </c>
      <c r="E442" s="24">
        <v>141.25945433269152</v>
      </c>
      <c r="F442" s="25">
        <f>Tabella3[[#This Row],[Comunicazioni
'[N']]]/951053</f>
        <v>1.4852952919836384E-4</v>
      </c>
      <c r="G442" s="19"/>
      <c r="H442" s="25">
        <f>Tabella3[[#This Row],[PESO Comunicazioni 
'[%']]]*Tabella3[[#This Row],[Copertura 
'[No = 0 ; SI = 1']]]</f>
        <v>0</v>
      </c>
    </row>
    <row r="443" spans="1:8" x14ac:dyDescent="0.3">
      <c r="A443" s="7" t="s">
        <v>73</v>
      </c>
      <c r="B443" s="23" t="s">
        <v>4</v>
      </c>
      <c r="C443" s="7" t="s">
        <v>8</v>
      </c>
      <c r="D443" s="7" t="s">
        <v>49</v>
      </c>
      <c r="E443" s="24">
        <v>89.69383440290332</v>
      </c>
      <c r="F443" s="25">
        <f>Tabella3[[#This Row],[Comunicazioni
'[N']]]/951053</f>
        <v>9.431002730962766E-5</v>
      </c>
      <c r="G443" s="19"/>
      <c r="H443" s="25">
        <f>Tabella3[[#This Row],[PESO Comunicazioni 
'[%']]]*Tabella3[[#This Row],[Copertura 
'[No = 0 ; SI = 1']]]</f>
        <v>0</v>
      </c>
    </row>
    <row r="444" spans="1:8" x14ac:dyDescent="0.3">
      <c r="A444" s="7" t="s">
        <v>72</v>
      </c>
      <c r="B444" s="23" t="s">
        <v>4</v>
      </c>
      <c r="C444" s="7" t="s">
        <v>8</v>
      </c>
      <c r="D444" s="7" t="s">
        <v>49</v>
      </c>
      <c r="E444" s="24">
        <v>117.00756346615321</v>
      </c>
      <c r="F444" s="25">
        <f>Tabella3[[#This Row],[Comunicazioni
'[N']]]/951053</f>
        <v>1.2302948780578286E-4</v>
      </c>
      <c r="G444" s="19"/>
      <c r="H444" s="25">
        <f>Tabella3[[#This Row],[PESO Comunicazioni 
'[%']]]*Tabella3[[#This Row],[Copertura 
'[No = 0 ; SI = 1']]]</f>
        <v>0</v>
      </c>
    </row>
    <row r="445" spans="1:8" x14ac:dyDescent="0.3">
      <c r="A445" s="7" t="s">
        <v>71</v>
      </c>
      <c r="B445" s="23" t="s">
        <v>4</v>
      </c>
      <c r="C445" s="7" t="s">
        <v>8</v>
      </c>
      <c r="D445" s="7" t="s">
        <v>49</v>
      </c>
      <c r="E445" s="24">
        <v>193.63955967234494</v>
      </c>
      <c r="F445" s="25">
        <f>Tabella3[[#This Row],[Comunicazioni
'[N']]]/951053</f>
        <v>2.036054348941068E-4</v>
      </c>
      <c r="G445" s="19"/>
      <c r="H445" s="25">
        <f>Tabella3[[#This Row],[PESO Comunicazioni 
'[%']]]*Tabella3[[#This Row],[Copertura 
'[No = 0 ; SI = 1']]]</f>
        <v>0</v>
      </c>
    </row>
    <row r="446" spans="1:8" x14ac:dyDescent="0.3">
      <c r="A446" s="7" t="s">
        <v>70</v>
      </c>
      <c r="B446" s="23" t="s">
        <v>4</v>
      </c>
      <c r="C446" s="7" t="s">
        <v>8</v>
      </c>
      <c r="D446" s="7" t="s">
        <v>49</v>
      </c>
      <c r="E446" s="24">
        <v>77.380105339653426</v>
      </c>
      <c r="F446" s="25">
        <f>Tabella3[[#This Row],[Comunicazioni
'[N']]]/951053</f>
        <v>8.1362558490066718E-5</v>
      </c>
      <c r="G446" s="19"/>
      <c r="H446" s="25">
        <f>Tabella3[[#This Row],[PESO Comunicazioni 
'[%']]]*Tabella3[[#This Row],[Copertura 
'[No = 0 ; SI = 1']]]</f>
        <v>0</v>
      </c>
    </row>
    <row r="447" spans="1:8" x14ac:dyDescent="0.3">
      <c r="A447" s="7" t="s">
        <v>69</v>
      </c>
      <c r="B447" s="23" t="s">
        <v>4</v>
      </c>
      <c r="C447" s="7" t="s">
        <v>8</v>
      </c>
      <c r="D447" s="7" t="s">
        <v>49</v>
      </c>
      <c r="E447" s="24">
        <v>1468.8766880580663</v>
      </c>
      <c r="F447" s="25">
        <f>Tabella3[[#This Row],[Comunicazioni
'[N']]]/951053</f>
        <v>1.5444740598663442E-3</v>
      </c>
      <c r="G447" s="19"/>
      <c r="H447" s="25">
        <f>Tabella3[[#This Row],[PESO Comunicazioni 
'[%']]]*Tabella3[[#This Row],[Copertura 
'[No = 0 ; SI = 1']]]</f>
        <v>0</v>
      </c>
    </row>
    <row r="448" spans="1:8" x14ac:dyDescent="0.3">
      <c r="A448" s="7" t="s">
        <v>68</v>
      </c>
      <c r="B448" s="23" t="s">
        <v>4</v>
      </c>
      <c r="C448" s="7" t="s">
        <v>8</v>
      </c>
      <c r="D448" s="7" t="s">
        <v>49</v>
      </c>
      <c r="E448" s="24">
        <v>416.34549562109339</v>
      </c>
      <c r="F448" s="25">
        <f>Tabella3[[#This Row],[Comunicazioni
'[N']]]/951053</f>
        <v>4.3777317943489313E-4</v>
      </c>
      <c r="G448" s="19"/>
      <c r="H448" s="25">
        <f>Tabella3[[#This Row],[PESO Comunicazioni 
'[%']]]*Tabella3[[#This Row],[Copertura 
'[No = 0 ; SI = 1']]]</f>
        <v>0</v>
      </c>
    </row>
    <row r="449" spans="1:8" x14ac:dyDescent="0.3">
      <c r="A449" s="7" t="s">
        <v>67</v>
      </c>
      <c r="B449" s="23" t="s">
        <v>4</v>
      </c>
      <c r="C449" s="7" t="s">
        <v>8</v>
      </c>
      <c r="D449" s="7" t="s">
        <v>49</v>
      </c>
      <c r="E449" s="24">
        <v>130.75869798607619</v>
      </c>
      <c r="F449" s="25">
        <f>Tabella3[[#This Row],[Comunicazioni
'[N']]]/951053</f>
        <v>1.3748833975191308E-4</v>
      </c>
      <c r="G449" s="19"/>
      <c r="H449" s="25">
        <f>Tabella3[[#This Row],[PESO Comunicazioni 
'[%']]]*Tabella3[[#This Row],[Copertura 
'[No = 0 ; SI = 1']]]</f>
        <v>0</v>
      </c>
    </row>
    <row r="450" spans="1:8" x14ac:dyDescent="0.3">
      <c r="A450" s="7" t="s">
        <v>66</v>
      </c>
      <c r="B450" s="23" t="s">
        <v>4</v>
      </c>
      <c r="C450" s="7" t="s">
        <v>8</v>
      </c>
      <c r="D450" s="7" t="s">
        <v>49</v>
      </c>
      <c r="E450" s="24">
        <v>139.19761613597993</v>
      </c>
      <c r="F450" s="25">
        <f>Tabella3[[#This Row],[Comunicazioni
'[N']]]/951053</f>
        <v>1.4636157620656254E-4</v>
      </c>
      <c r="G450" s="19"/>
      <c r="H450" s="25">
        <f>Tabella3[[#This Row],[PESO Comunicazioni 
'[%']]]*Tabella3[[#This Row],[Copertura 
'[No = 0 ; SI = 1']]]</f>
        <v>0</v>
      </c>
    </row>
    <row r="451" spans="1:8" x14ac:dyDescent="0.3">
      <c r="A451" s="7" t="s">
        <v>65</v>
      </c>
      <c r="B451" s="23" t="s">
        <v>4</v>
      </c>
      <c r="C451" s="7" t="s">
        <v>8</v>
      </c>
      <c r="D451" s="7" t="s">
        <v>49</v>
      </c>
      <c r="E451" s="24">
        <v>206.2655051056141</v>
      </c>
      <c r="F451" s="25">
        <f>Tabella3[[#This Row],[Comunicazioni
'[N']]]/951053</f>
        <v>2.1688118864628375E-4</v>
      </c>
      <c r="G451" s="19"/>
      <c r="H451" s="25">
        <f>Tabella3[[#This Row],[PESO Comunicazioni 
'[%']]]*Tabella3[[#This Row],[Copertura 
'[No = 0 ; SI = 1']]]</f>
        <v>0</v>
      </c>
    </row>
    <row r="452" spans="1:8" x14ac:dyDescent="0.3">
      <c r="A452" s="7" t="s">
        <v>64</v>
      </c>
      <c r="B452" s="23" t="s">
        <v>4</v>
      </c>
      <c r="C452" s="7" t="s">
        <v>8</v>
      </c>
      <c r="D452" s="7" t="s">
        <v>49</v>
      </c>
      <c r="E452" s="24">
        <v>184.9517760423642</v>
      </c>
      <c r="F452" s="25">
        <f>Tabella3[[#This Row],[Comunicazioni
'[N']]]/951053</f>
        <v>1.9447052482076625E-4</v>
      </c>
      <c r="G452" s="19"/>
      <c r="H452" s="25">
        <f>Tabella3[[#This Row],[PESO Comunicazioni 
'[%']]]*Tabella3[[#This Row],[Copertura 
'[No = 0 ; SI = 1']]]</f>
        <v>0</v>
      </c>
    </row>
    <row r="453" spans="1:8" x14ac:dyDescent="0.3">
      <c r="A453" s="7" t="s">
        <v>63</v>
      </c>
      <c r="B453" s="23" t="s">
        <v>4</v>
      </c>
      <c r="C453" s="7" t="s">
        <v>8</v>
      </c>
      <c r="D453" s="7" t="s">
        <v>49</v>
      </c>
      <c r="E453" s="24">
        <v>281.64712313849816</v>
      </c>
      <c r="F453" s="25">
        <f>Tabella3[[#This Row],[Comunicazioni
'[N']]]/951053</f>
        <v>2.9614240545847409E-4</v>
      </c>
      <c r="G453" s="19"/>
      <c r="H453" s="25">
        <f>Tabella3[[#This Row],[PESO Comunicazioni 
'[%']]]*Tabella3[[#This Row],[Copertura 
'[No = 0 ; SI = 1']]]</f>
        <v>0</v>
      </c>
    </row>
    <row r="454" spans="1:8" x14ac:dyDescent="0.3">
      <c r="A454" s="7" t="s">
        <v>62</v>
      </c>
      <c r="B454" s="23" t="s">
        <v>4</v>
      </c>
      <c r="C454" s="7" t="s">
        <v>8</v>
      </c>
      <c r="D454" s="7" t="s">
        <v>49</v>
      </c>
      <c r="E454" s="24">
        <v>176.70139786905654</v>
      </c>
      <c r="F454" s="25">
        <f>Tabella3[[#This Row],[Comunicazioni
'[N']]]/951053</f>
        <v>1.85795531762222E-4</v>
      </c>
      <c r="G454" s="19"/>
      <c r="H454" s="25">
        <f>Tabella3[[#This Row],[PESO Comunicazioni 
'[%']]]*Tabella3[[#This Row],[Copertura 
'[No = 0 ; SI = 1']]]</f>
        <v>0</v>
      </c>
    </row>
    <row r="455" spans="1:8" x14ac:dyDescent="0.3">
      <c r="A455" s="7" t="s">
        <v>61</v>
      </c>
      <c r="B455" s="23" t="s">
        <v>4</v>
      </c>
      <c r="C455" s="7" t="s">
        <v>8</v>
      </c>
      <c r="D455" s="7" t="s">
        <v>49</v>
      </c>
      <c r="E455" s="24">
        <v>452.03630463753541</v>
      </c>
      <c r="F455" s="25">
        <f>Tabella3[[#This Row],[Comunicazioni
'[N']]]/951053</f>
        <v>4.7530085561744235E-4</v>
      </c>
      <c r="G455" s="19"/>
      <c r="H455" s="25">
        <f>Tabella3[[#This Row],[PESO Comunicazioni 
'[%']]]*Tabella3[[#This Row],[Copertura 
'[No = 0 ; SI = 1']]]</f>
        <v>0</v>
      </c>
    </row>
    <row r="456" spans="1:8" x14ac:dyDescent="0.3">
      <c r="A456" s="7" t="s">
        <v>60</v>
      </c>
      <c r="B456" s="23" t="s">
        <v>4</v>
      </c>
      <c r="C456" s="7" t="s">
        <v>8</v>
      </c>
      <c r="D456" s="7" t="s">
        <v>49</v>
      </c>
      <c r="E456" s="24">
        <v>142.69837248259523</v>
      </c>
      <c r="F456" s="25">
        <f>Tabella3[[#This Row],[Comunicazioni
'[N']]]/951053</f>
        <v>1.5004250287060261E-4</v>
      </c>
      <c r="G456" s="19"/>
      <c r="H456" s="25">
        <f>Tabella3[[#This Row],[PESO Comunicazioni 
'[%']]]*Tabella3[[#This Row],[Copertura 
'[No = 0 ; SI = 1']]]</f>
        <v>0</v>
      </c>
    </row>
    <row r="457" spans="1:8" x14ac:dyDescent="0.3">
      <c r="A457" s="7" t="s">
        <v>59</v>
      </c>
      <c r="B457" s="23" t="s">
        <v>4</v>
      </c>
      <c r="C457" s="7" t="s">
        <v>8</v>
      </c>
      <c r="D457" s="7" t="s">
        <v>49</v>
      </c>
      <c r="E457" s="24">
        <v>513.03781733076607</v>
      </c>
      <c r="F457" s="25">
        <f>Tabella3[[#This Row],[Comunicazioni
'[N']]]/951053</f>
        <v>5.394418789812619E-4</v>
      </c>
      <c r="G457" s="19"/>
      <c r="H457" s="25">
        <f>Tabella3[[#This Row],[PESO Comunicazioni 
'[%']]]*Tabella3[[#This Row],[Copertura 
'[No = 0 ; SI = 1']]]</f>
        <v>0</v>
      </c>
    </row>
    <row r="458" spans="1:8" x14ac:dyDescent="0.3">
      <c r="A458" s="7" t="s">
        <v>58</v>
      </c>
      <c r="B458" s="23" t="s">
        <v>4</v>
      </c>
      <c r="C458" s="7" t="s">
        <v>8</v>
      </c>
      <c r="D458" s="7" t="s">
        <v>49</v>
      </c>
      <c r="E458" s="24">
        <v>1623.3547540062218</v>
      </c>
      <c r="F458" s="25">
        <f>Tabella3[[#This Row],[Comunicazioni
'[N']]]/951053</f>
        <v>1.7069025112230567E-3</v>
      </c>
      <c r="G458" s="19"/>
      <c r="H458" s="25">
        <f>Tabella3[[#This Row],[PESO Comunicazioni 
'[%']]]*Tabella3[[#This Row],[Copertura 
'[No = 0 ; SI = 1']]]</f>
        <v>0</v>
      </c>
    </row>
    <row r="459" spans="1:8" x14ac:dyDescent="0.3">
      <c r="A459" s="7" t="s">
        <v>57</v>
      </c>
      <c r="B459" s="23" t="s">
        <v>4</v>
      </c>
      <c r="C459" s="7" t="s">
        <v>8</v>
      </c>
      <c r="D459" s="7" t="s">
        <v>49</v>
      </c>
      <c r="E459" s="24">
        <v>916.93834402903315</v>
      </c>
      <c r="F459" s="25">
        <f>Tabella3[[#This Row],[Comunicazioni
'[N']]]/951053</f>
        <v>9.6412959533173561E-4</v>
      </c>
      <c r="G459" s="19"/>
      <c r="H459" s="25">
        <f>Tabella3[[#This Row],[PESO Comunicazioni 
'[%']]]*Tabella3[[#This Row],[Copertura 
'[No = 0 ; SI = 1']]]</f>
        <v>0</v>
      </c>
    </row>
    <row r="460" spans="1:8" x14ac:dyDescent="0.3">
      <c r="A460" s="7" t="s">
        <v>56</v>
      </c>
      <c r="B460" s="23" t="s">
        <v>4</v>
      </c>
      <c r="C460" s="7" t="s">
        <v>8</v>
      </c>
      <c r="D460" s="7" t="s">
        <v>49</v>
      </c>
      <c r="E460" s="24">
        <v>1759.2507426247971</v>
      </c>
      <c r="F460" s="25">
        <f>Tabella3[[#This Row],[Comunicazioni
'[N']]]/951053</f>
        <v>1.8497925379813713E-3</v>
      </c>
      <c r="G460" s="19"/>
      <c r="H460" s="25">
        <f>Tabella3[[#This Row],[PESO Comunicazioni 
'[%']]]*Tabella3[[#This Row],[Copertura 
'[No = 0 ; SI = 1']]]</f>
        <v>0</v>
      </c>
    </row>
    <row r="461" spans="1:8" x14ac:dyDescent="0.3">
      <c r="A461" s="7" t="s">
        <v>55</v>
      </c>
      <c r="B461" s="23" t="s">
        <v>4</v>
      </c>
      <c r="C461" s="7" t="s">
        <v>8</v>
      </c>
      <c r="D461" s="7" t="s">
        <v>49</v>
      </c>
      <c r="E461" s="24">
        <v>7089.6546317173788</v>
      </c>
      <c r="F461" s="25">
        <f>Tabella3[[#This Row],[Comunicazioni
'[N']]]/951053</f>
        <v>7.4545315894249623E-3</v>
      </c>
      <c r="G461" s="19"/>
      <c r="H461" s="25">
        <f>Tabella3[[#This Row],[PESO Comunicazioni 
'[%']]]*Tabella3[[#This Row],[Copertura 
'[No = 0 ; SI = 1']]]</f>
        <v>0</v>
      </c>
    </row>
    <row r="462" spans="1:8" x14ac:dyDescent="0.3">
      <c r="A462" s="7" t="s">
        <v>54</v>
      </c>
      <c r="B462" s="23" t="s">
        <v>4</v>
      </c>
      <c r="C462" s="7" t="s">
        <v>8</v>
      </c>
      <c r="D462" s="7" t="s">
        <v>49</v>
      </c>
      <c r="E462" s="24">
        <v>1835.813337168124</v>
      </c>
      <c r="F462" s="25">
        <f>Tabella3[[#This Row],[Comunicazioni
'[N']]]/951053</f>
        <v>1.9302955115730921E-3</v>
      </c>
      <c r="G462" s="19"/>
      <c r="H462" s="25">
        <f>Tabella3[[#This Row],[PESO Comunicazioni 
'[%']]]*Tabella3[[#This Row],[Copertura 
'[No = 0 ; SI = 1']]]</f>
        <v>0</v>
      </c>
    </row>
    <row r="463" spans="1:8" x14ac:dyDescent="0.3">
      <c r="A463" s="7" t="s">
        <v>53</v>
      </c>
      <c r="B463" s="23" t="s">
        <v>4</v>
      </c>
      <c r="C463" s="7" t="s">
        <v>8</v>
      </c>
      <c r="D463" s="7" t="s">
        <v>49</v>
      </c>
      <c r="E463" s="24">
        <v>1515.3592920859139</v>
      </c>
      <c r="F463" s="25">
        <f>Tabella3[[#This Row],[Comunicazioni
'[N']]]/951053</f>
        <v>1.5933489427885869E-3</v>
      </c>
      <c r="G463" s="19"/>
      <c r="H463" s="25">
        <f>Tabella3[[#This Row],[PESO Comunicazioni 
'[%']]]*Tabella3[[#This Row],[Copertura 
'[No = 0 ; SI = 1']]]</f>
        <v>0</v>
      </c>
    </row>
    <row r="464" spans="1:8" x14ac:dyDescent="0.3">
      <c r="A464" s="7" t="s">
        <v>52</v>
      </c>
      <c r="B464" s="23" t="s">
        <v>4</v>
      </c>
      <c r="C464" s="7" t="s">
        <v>8</v>
      </c>
      <c r="D464" s="7" t="s">
        <v>49</v>
      </c>
      <c r="E464" s="24">
        <v>2545.121197684196</v>
      </c>
      <c r="F464" s="25">
        <f>Tabella3[[#This Row],[Comunicazioni
'[N']]]/951053</f>
        <v>2.6761086897199166E-3</v>
      </c>
      <c r="G464" s="19"/>
      <c r="H464" s="25">
        <f>Tabella3[[#This Row],[PESO Comunicazioni 
'[%']]]*Tabella3[[#This Row],[Copertura 
'[No = 0 ; SI = 1']]]</f>
        <v>0</v>
      </c>
    </row>
    <row r="465" spans="1:8" x14ac:dyDescent="0.3">
      <c r="A465" s="7" t="s">
        <v>51</v>
      </c>
      <c r="B465" s="23" t="s">
        <v>4</v>
      </c>
      <c r="C465" s="7" t="s">
        <v>8</v>
      </c>
      <c r="D465" s="7" t="s">
        <v>49</v>
      </c>
      <c r="E465" s="24">
        <v>582.35003370078539</v>
      </c>
      <c r="F465" s="25">
        <f>Tabella3[[#This Row],[Comunicazioni
'[N']]]/951053</f>
        <v>6.1232132562621152E-4</v>
      </c>
      <c r="G465" s="19"/>
      <c r="H465" s="25">
        <f>Tabella3[[#This Row],[PESO Comunicazioni 
'[%']]]*Tabella3[[#This Row],[Copertura 
'[No = 0 ; SI = 1']]]</f>
        <v>0</v>
      </c>
    </row>
    <row r="466" spans="1:8" x14ac:dyDescent="0.3">
      <c r="A466" s="7" t="s">
        <v>50</v>
      </c>
      <c r="B466" s="23" t="s">
        <v>4</v>
      </c>
      <c r="C466" s="7" t="s">
        <v>8</v>
      </c>
      <c r="D466" s="7" t="s">
        <v>49</v>
      </c>
      <c r="E466" s="24">
        <v>1419.5448066760487</v>
      </c>
      <c r="F466" s="25">
        <f>Tabella3[[#This Row],[Comunicazioni
'[N']]]/951053</f>
        <v>1.4926032583631498E-3</v>
      </c>
      <c r="G466" s="19"/>
      <c r="H466" s="25">
        <f>Tabella3[[#This Row],[PESO Comunicazioni 
'[%']]]*Tabella3[[#This Row],[Copertura 
'[No = 0 ; SI = 1']]]</f>
        <v>0</v>
      </c>
    </row>
    <row r="467" spans="1:8" x14ac:dyDescent="0.3">
      <c r="A467" s="7" t="s">
        <v>48</v>
      </c>
      <c r="B467" s="23" t="s">
        <v>4</v>
      </c>
      <c r="C467" s="7" t="s">
        <v>8</v>
      </c>
      <c r="D467" s="7" t="s">
        <v>49</v>
      </c>
      <c r="E467" s="24">
        <v>5222.6586231198362</v>
      </c>
      <c r="F467" s="25">
        <f>Tabella3[[#This Row],[Comunicazioni
'[N']]]/951053</f>
        <v>5.4914485555692862E-3</v>
      </c>
      <c r="G467" s="19"/>
      <c r="H467" s="25">
        <f>Tabella3[[#This Row],[PESO Comunicazioni 
'[%']]]*Tabella3[[#This Row],[Copertura 
'[No = 0 ; SI = 1']]]</f>
        <v>0</v>
      </c>
    </row>
    <row r="468" spans="1:8" x14ac:dyDescent="0.3">
      <c r="A468" s="7" t="s">
        <v>36</v>
      </c>
      <c r="B468" s="23" t="s">
        <v>4</v>
      </c>
      <c r="C468" s="7" t="s">
        <v>8</v>
      </c>
      <c r="D468" s="7" t="s">
        <v>9</v>
      </c>
      <c r="E468" s="24">
        <v>5462.3781733076612</v>
      </c>
      <c r="F468" s="25">
        <f>Tabella3[[#This Row],[Comunicazioni
'[N']]]/951053</f>
        <v>5.7435055389212387E-3</v>
      </c>
      <c r="G468" s="19"/>
      <c r="H468" s="25">
        <f>Tabella3[[#This Row],[PESO Comunicazioni 
'[%']]]*Tabella3[[#This Row],[Copertura 
'[No = 0 ; SI = 1']]]</f>
        <v>0</v>
      </c>
    </row>
    <row r="469" spans="1:8" x14ac:dyDescent="0.3">
      <c r="A469" s="7" t="s">
        <v>35</v>
      </c>
      <c r="B469" s="23" t="s">
        <v>4</v>
      </c>
      <c r="C469" s="7" t="s">
        <v>8</v>
      </c>
      <c r="D469" s="7" t="s">
        <v>9</v>
      </c>
      <c r="E469" s="24">
        <v>1613.9294500953943</v>
      </c>
      <c r="F469" s="25">
        <f>Tabella3[[#This Row],[Comunicazioni
'[N']]]/951053</f>
        <v>1.6969921235676605E-3</v>
      </c>
      <c r="G469" s="19"/>
      <c r="H469" s="25">
        <f>Tabella3[[#This Row],[PESO Comunicazioni 
'[%']]]*Tabella3[[#This Row],[Copertura 
'[No = 0 ; SI = 1']]]</f>
        <v>0</v>
      </c>
    </row>
    <row r="470" spans="1:8" x14ac:dyDescent="0.3">
      <c r="A470" s="7" t="s">
        <v>34</v>
      </c>
      <c r="B470" s="23" t="s">
        <v>4</v>
      </c>
      <c r="C470" s="7" t="s">
        <v>8</v>
      </c>
      <c r="D470" s="7" t="s">
        <v>9</v>
      </c>
      <c r="E470" s="24">
        <v>1187.8343326476083</v>
      </c>
      <c r="F470" s="25">
        <f>Tabella3[[#This Row],[Comunicazioni
'[N']]]/951053</f>
        <v>1.2489675471793983E-3</v>
      </c>
      <c r="G470" s="19"/>
      <c r="H470" s="25">
        <f>Tabella3[[#This Row],[PESO Comunicazioni 
'[%']]]*Tabella3[[#This Row],[Copertura 
'[No = 0 ; SI = 1']]]</f>
        <v>0</v>
      </c>
    </row>
    <row r="471" spans="1:8" x14ac:dyDescent="0.3">
      <c r="A471" s="7" t="s">
        <v>33</v>
      </c>
      <c r="B471" s="23" t="s">
        <v>4</v>
      </c>
      <c r="C471" s="7" t="s">
        <v>8</v>
      </c>
      <c r="D471" s="7" t="s">
        <v>9</v>
      </c>
      <c r="E471" s="24">
        <v>3715.8906667486317</v>
      </c>
      <c r="F471" s="25">
        <f>Tabella3[[#This Row],[Comunicazioni
'[N']]]/951053</f>
        <v>3.9071331111395812E-3</v>
      </c>
      <c r="G471" s="19"/>
      <c r="H471" s="25">
        <f>Tabella3[[#This Row],[PESO Comunicazioni 
'[%']]]*Tabella3[[#This Row],[Copertura 
'[No = 0 ; SI = 1']]]</f>
        <v>0</v>
      </c>
    </row>
    <row r="472" spans="1:8" x14ac:dyDescent="0.3">
      <c r="A472" s="7" t="s">
        <v>32</v>
      </c>
      <c r="B472" s="23" t="s">
        <v>4</v>
      </c>
      <c r="C472" s="7" t="s">
        <v>8</v>
      </c>
      <c r="D472" s="7" t="s">
        <v>9</v>
      </c>
      <c r="E472" s="24">
        <v>2246.4801253186206</v>
      </c>
      <c r="F472" s="25">
        <f>Tabella3[[#This Row],[Comunicazioni
'[N']]]/951053</f>
        <v>2.3620977225439809E-3</v>
      </c>
      <c r="G472" s="19"/>
      <c r="H472" s="25">
        <f>Tabella3[[#This Row],[PESO Comunicazioni 
'[%']]]*Tabella3[[#This Row],[Copertura 
'[No = 0 ; SI = 1']]]</f>
        <v>0</v>
      </c>
    </row>
    <row r="473" spans="1:8" x14ac:dyDescent="0.3">
      <c r="A473" s="7" t="s">
        <v>31</v>
      </c>
      <c r="B473" s="23" t="s">
        <v>4</v>
      </c>
      <c r="C473" s="7" t="s">
        <v>8</v>
      </c>
      <c r="D473" s="7" t="s">
        <v>9</v>
      </c>
      <c r="E473" s="24">
        <v>2178.2221836791596</v>
      </c>
      <c r="F473" s="25">
        <f>Tabella3[[#This Row],[Comunicazioni
'[N']]]/951053</f>
        <v>2.2903268100507119E-3</v>
      </c>
      <c r="G473" s="19"/>
      <c r="H473" s="25">
        <f>Tabella3[[#This Row],[PESO Comunicazioni 
'[%']]]*Tabella3[[#This Row],[Copertura 
'[No = 0 ; SI = 1']]]</f>
        <v>0</v>
      </c>
    </row>
    <row r="474" spans="1:8" x14ac:dyDescent="0.3">
      <c r="A474" s="7" t="s">
        <v>30</v>
      </c>
      <c r="B474" s="23" t="s">
        <v>4</v>
      </c>
      <c r="C474" s="7" t="s">
        <v>8</v>
      </c>
      <c r="D474" s="7" t="s">
        <v>9</v>
      </c>
      <c r="E474" s="24">
        <v>2076.4710491592368</v>
      </c>
      <c r="F474" s="25">
        <f>Tabella3[[#This Row],[Comunicazioni
'[N']]]/951053</f>
        <v>2.1833389402685622E-3</v>
      </c>
      <c r="G474" s="19"/>
      <c r="H474" s="25">
        <f>Tabella3[[#This Row],[PESO Comunicazioni 
'[%']]]*Tabella3[[#This Row],[Copertura 
'[No = 0 ; SI = 1']]]</f>
        <v>0</v>
      </c>
    </row>
    <row r="475" spans="1:8" x14ac:dyDescent="0.3">
      <c r="A475" s="7" t="s">
        <v>29</v>
      </c>
      <c r="B475" s="23" t="s">
        <v>4</v>
      </c>
      <c r="C475" s="7" t="s">
        <v>8</v>
      </c>
      <c r="D475" s="7" t="s">
        <v>9</v>
      </c>
      <c r="E475" s="24">
        <v>4026.6359327213768</v>
      </c>
      <c r="F475" s="25">
        <f>Tabella3[[#This Row],[Comunicazioni
'[N']]]/951053</f>
        <v>4.2338712277037944E-3</v>
      </c>
      <c r="G475" s="19"/>
      <c r="H475" s="25">
        <f>Tabella3[[#This Row],[PESO Comunicazioni 
'[%']]]*Tabella3[[#This Row],[Copertura 
'[No = 0 ; SI = 1']]]</f>
        <v>0</v>
      </c>
    </row>
    <row r="476" spans="1:8" x14ac:dyDescent="0.3">
      <c r="A476" s="7" t="s">
        <v>28</v>
      </c>
      <c r="B476" s="23" t="s">
        <v>4</v>
      </c>
      <c r="C476" s="7" t="s">
        <v>8</v>
      </c>
      <c r="D476" s="7" t="s">
        <v>9</v>
      </c>
      <c r="E476" s="24">
        <v>6226.5608447370787</v>
      </c>
      <c r="F476" s="25">
        <f>Tabella3[[#This Row],[Comunicazioni
'[N']]]/951053</f>
        <v>6.5470177211333948E-3</v>
      </c>
      <c r="G476" s="19"/>
      <c r="H476" s="25">
        <f>Tabella3[[#This Row],[PESO Comunicazioni 
'[%']]]*Tabella3[[#This Row],[Copertura 
'[No = 0 ; SI = 1']]]</f>
        <v>0</v>
      </c>
    </row>
    <row r="477" spans="1:8" x14ac:dyDescent="0.3">
      <c r="A477" s="7" t="s">
        <v>27</v>
      </c>
      <c r="B477" s="23" t="s">
        <v>4</v>
      </c>
      <c r="C477" s="7" t="s">
        <v>8</v>
      </c>
      <c r="D477" s="7" t="s">
        <v>9</v>
      </c>
      <c r="E477" s="24">
        <v>2026.6053144052744</v>
      </c>
      <c r="F477" s="25">
        <f>Tabella3[[#This Row],[Comunicazioni
'[N']]]/951053</f>
        <v>2.1309068100361121E-3</v>
      </c>
      <c r="G477" s="19"/>
      <c r="H477" s="25">
        <f>Tabella3[[#This Row],[PESO Comunicazioni 
'[%']]]*Tabella3[[#This Row],[Copertura 
'[No = 0 ; SI = 1']]]</f>
        <v>0</v>
      </c>
    </row>
    <row r="478" spans="1:8" x14ac:dyDescent="0.3">
      <c r="A478" s="7" t="s">
        <v>26</v>
      </c>
      <c r="B478" s="23" t="s">
        <v>4</v>
      </c>
      <c r="C478" s="7" t="s">
        <v>8</v>
      </c>
      <c r="D478" s="7" t="s">
        <v>9</v>
      </c>
      <c r="E478" s="24">
        <v>1006.8855819917055</v>
      </c>
      <c r="F478" s="25">
        <f>Tabella3[[#This Row],[Comunicazioni
'[N']]]/951053</f>
        <v>1.0587060678970632E-3</v>
      </c>
      <c r="G478" s="19"/>
      <c r="H478" s="25">
        <f>Tabella3[[#This Row],[PESO Comunicazioni 
'[%']]]*Tabella3[[#This Row],[Copertura 
'[No = 0 ; SI = 1']]]</f>
        <v>0</v>
      </c>
    </row>
    <row r="479" spans="1:8" x14ac:dyDescent="0.3">
      <c r="A479" s="7" t="s">
        <v>25</v>
      </c>
      <c r="B479" s="23" t="s">
        <v>4</v>
      </c>
      <c r="C479" s="7" t="s">
        <v>8</v>
      </c>
      <c r="D479" s="7" t="s">
        <v>9</v>
      </c>
      <c r="E479" s="24">
        <v>2228.9793689720054</v>
      </c>
      <c r="F479" s="25">
        <f>Tabella3[[#This Row],[Comunicazioni
'[N']]]/951053</f>
        <v>2.3436962703151194E-3</v>
      </c>
      <c r="G479" s="19"/>
      <c r="H479" s="25">
        <f>Tabella3[[#This Row],[PESO Comunicazioni 
'[%']]]*Tabella3[[#This Row],[Copertura 
'[No = 0 ; SI = 1']]]</f>
        <v>0</v>
      </c>
    </row>
    <row r="480" spans="1:8" x14ac:dyDescent="0.3">
      <c r="A480" s="7" t="s">
        <v>24</v>
      </c>
      <c r="B480" s="23" t="s">
        <v>4</v>
      </c>
      <c r="C480" s="7" t="s">
        <v>8</v>
      </c>
      <c r="D480" s="7" t="s">
        <v>9</v>
      </c>
      <c r="E480" s="24">
        <v>3098.4878710105186</v>
      </c>
      <c r="F480" s="25">
        <f>Tabella3[[#This Row],[Comunicazioni
'[N']]]/951053</f>
        <v>3.2579549941070779E-3</v>
      </c>
      <c r="G480" s="19"/>
      <c r="H480" s="25">
        <f>Tabella3[[#This Row],[PESO Comunicazioni 
'[%']]]*Tabella3[[#This Row],[Copertura 
'[No = 0 ; SI = 1']]]</f>
        <v>0</v>
      </c>
    </row>
    <row r="481" spans="1:8" x14ac:dyDescent="0.3">
      <c r="A481" s="7" t="s">
        <v>23</v>
      </c>
      <c r="B481" s="23" t="s">
        <v>4</v>
      </c>
      <c r="C481" s="7" t="s">
        <v>8</v>
      </c>
      <c r="D481" s="7" t="s">
        <v>9</v>
      </c>
      <c r="E481" s="24">
        <v>1300.9067596969344</v>
      </c>
      <c r="F481" s="25">
        <f>Tabella3[[#This Row],[Comunicazioni
'[N']]]/951053</f>
        <v>1.3678593723976838E-3</v>
      </c>
      <c r="G481" s="19"/>
      <c r="H481" s="25">
        <f>Tabella3[[#This Row],[PESO Comunicazioni 
'[%']]]*Tabella3[[#This Row],[Copertura 
'[No = 0 ; SI = 1']]]</f>
        <v>0</v>
      </c>
    </row>
    <row r="482" spans="1:8" x14ac:dyDescent="0.3">
      <c r="A482" s="7" t="s">
        <v>22</v>
      </c>
      <c r="B482" s="23" t="s">
        <v>4</v>
      </c>
      <c r="C482" s="7" t="s">
        <v>8</v>
      </c>
      <c r="D482" s="7" t="s">
        <v>9</v>
      </c>
      <c r="E482" s="24">
        <v>2791.6251616430177</v>
      </c>
      <c r="F482" s="25">
        <f>Tabella3[[#This Row],[Comunicazioni
'[N']]]/951053</f>
        <v>2.9352992542403186E-3</v>
      </c>
      <c r="G482" s="19"/>
      <c r="H482" s="25">
        <f>Tabella3[[#This Row],[PESO Comunicazioni 
'[%']]]*Tabella3[[#This Row],[Copertura 
'[No = 0 ; SI = 1']]]</f>
        <v>0</v>
      </c>
    </row>
    <row r="483" spans="1:8" x14ac:dyDescent="0.3">
      <c r="A483" s="7" t="s">
        <v>21</v>
      </c>
      <c r="B483" s="23" t="s">
        <v>4</v>
      </c>
      <c r="C483" s="7" t="s">
        <v>8</v>
      </c>
      <c r="D483" s="7" t="s">
        <v>9</v>
      </c>
      <c r="E483" s="24">
        <v>2021.9672674261601</v>
      </c>
      <c r="F483" s="25">
        <f>Tabella3[[#This Row],[Comunicazioni
'[N']]]/951053</f>
        <v>2.1260300608127625E-3</v>
      </c>
      <c r="G483" s="19"/>
      <c r="H483" s="25">
        <f>Tabella3[[#This Row],[PESO Comunicazioni 
'[%']]]*Tabella3[[#This Row],[Copertura 
'[No = 0 ; SI = 1']]]</f>
        <v>0</v>
      </c>
    </row>
    <row r="484" spans="1:8" x14ac:dyDescent="0.3">
      <c r="A484" s="7" t="s">
        <v>20</v>
      </c>
      <c r="B484" s="23" t="s">
        <v>4</v>
      </c>
      <c r="C484" s="7" t="s">
        <v>8</v>
      </c>
      <c r="D484" s="7" t="s">
        <v>9</v>
      </c>
      <c r="E484" s="24">
        <v>4120.9889918086237</v>
      </c>
      <c r="F484" s="25">
        <f>Tabella3[[#This Row],[Comunicazioni
'[N']]]/951053</f>
        <v>4.3330802718761453E-3</v>
      </c>
      <c r="G484" s="19"/>
      <c r="H484" s="25">
        <f>Tabella3[[#This Row],[PESO Comunicazioni 
'[%']]]*Tabella3[[#This Row],[Copertura 
'[No = 0 ; SI = 1']]]</f>
        <v>0</v>
      </c>
    </row>
    <row r="485" spans="1:8" x14ac:dyDescent="0.3">
      <c r="A485" s="7" t="s">
        <v>19</v>
      </c>
      <c r="B485" s="23" t="s">
        <v>4</v>
      </c>
      <c r="C485" s="7" t="s">
        <v>8</v>
      </c>
      <c r="D485" s="7" t="s">
        <v>9</v>
      </c>
      <c r="E485" s="24">
        <v>1396.0546391820478</v>
      </c>
      <c r="F485" s="25">
        <f>Tabella3[[#This Row],[Comunicazioni
'[N']]]/951053</f>
        <v>1.4679041432833374E-3</v>
      </c>
      <c r="G485" s="19"/>
      <c r="H485" s="25">
        <f>Tabella3[[#This Row],[PESO Comunicazioni 
'[%']]]*Tabella3[[#This Row],[Copertura 
'[No = 0 ; SI = 1']]]</f>
        <v>0</v>
      </c>
    </row>
    <row r="486" spans="1:8" x14ac:dyDescent="0.3">
      <c r="A486" s="7" t="s">
        <v>18</v>
      </c>
      <c r="B486" s="23" t="s">
        <v>4</v>
      </c>
      <c r="C486" s="7" t="s">
        <v>8</v>
      </c>
      <c r="D486" s="7" t="s">
        <v>9</v>
      </c>
      <c r="E486" s="24">
        <v>4131.5137690211841</v>
      </c>
      <c r="F486" s="25">
        <f>Tabella3[[#This Row],[Comunicazioni
'[N']]]/951053</f>
        <v>4.3441467184491128E-3</v>
      </c>
      <c r="G486" s="19"/>
      <c r="H486" s="25">
        <f>Tabella3[[#This Row],[PESO Comunicazioni 
'[%']]]*Tabella3[[#This Row],[Copertura 
'[No = 0 ; SI = 1']]]</f>
        <v>0</v>
      </c>
    </row>
    <row r="487" spans="1:8" x14ac:dyDescent="0.3">
      <c r="A487" s="7" t="s">
        <v>17</v>
      </c>
      <c r="B487" s="23" t="s">
        <v>4</v>
      </c>
      <c r="C487" s="7" t="s">
        <v>8</v>
      </c>
      <c r="D487" s="7" t="s">
        <v>9</v>
      </c>
      <c r="E487" s="24">
        <v>2607.7004318530599</v>
      </c>
      <c r="F487" s="25">
        <f>Tabella3[[#This Row],[Comunicazioni
'[N']]]/951053</f>
        <v>2.7419086337491811E-3</v>
      </c>
      <c r="G487" s="19"/>
      <c r="H487" s="25">
        <f>Tabella3[[#This Row],[PESO Comunicazioni 
'[%']]]*Tabella3[[#This Row],[Copertura 
'[No = 0 ; SI = 1']]]</f>
        <v>0</v>
      </c>
    </row>
    <row r="488" spans="1:8" x14ac:dyDescent="0.3">
      <c r="A488" s="7" t="s">
        <v>16</v>
      </c>
      <c r="B488" s="23" t="s">
        <v>4</v>
      </c>
      <c r="C488" s="7" t="s">
        <v>8</v>
      </c>
      <c r="D488" s="7" t="s">
        <v>9</v>
      </c>
      <c r="E488" s="24">
        <v>1241.0349741700495</v>
      </c>
      <c r="F488" s="25">
        <f>Tabella3[[#This Row],[Comunicazioni
'[N']]]/951053</f>
        <v>1.3049062188648262E-3</v>
      </c>
      <c r="G488" s="19"/>
      <c r="H488" s="25">
        <f>Tabella3[[#This Row],[PESO Comunicazioni 
'[%']]]*Tabella3[[#This Row],[Copertura 
'[No = 0 ; SI = 1']]]</f>
        <v>0</v>
      </c>
    </row>
    <row r="489" spans="1:8" x14ac:dyDescent="0.3">
      <c r="A489" s="7" t="s">
        <v>15</v>
      </c>
      <c r="B489" s="23" t="s">
        <v>4</v>
      </c>
      <c r="C489" s="7" t="s">
        <v>8</v>
      </c>
      <c r="D489" s="7" t="s">
        <v>9</v>
      </c>
      <c r="E489" s="24">
        <v>1579.3171189012007</v>
      </c>
      <c r="F489" s="25">
        <f>Tabella3[[#This Row],[Comunicazioni
'[N']]]/951053</f>
        <v>1.6605984302675042E-3</v>
      </c>
      <c r="G489" s="19"/>
      <c r="H489" s="25">
        <f>Tabella3[[#This Row],[PESO Comunicazioni 
'[%']]]*Tabella3[[#This Row],[Copertura 
'[No = 0 ; SI = 1']]]</f>
        <v>0</v>
      </c>
    </row>
    <row r="490" spans="1:8" x14ac:dyDescent="0.3">
      <c r="A490" s="7" t="s">
        <v>14</v>
      </c>
      <c r="B490" s="23" t="s">
        <v>4</v>
      </c>
      <c r="C490" s="7" t="s">
        <v>8</v>
      </c>
      <c r="D490" s="7" t="s">
        <v>9</v>
      </c>
      <c r="E490" s="24">
        <v>1978.7757020631029</v>
      </c>
      <c r="F490" s="25">
        <f>Tabella3[[#This Row],[Comunicazioni
'[N']]]/951053</f>
        <v>2.0806155935190816E-3</v>
      </c>
      <c r="G490" s="19"/>
      <c r="H490" s="25">
        <f>Tabella3[[#This Row],[PESO Comunicazioni 
'[%']]]*Tabella3[[#This Row],[Copertura 
'[No = 0 ; SI = 1']]]</f>
        <v>0</v>
      </c>
    </row>
    <row r="491" spans="1:8" x14ac:dyDescent="0.3">
      <c r="A491" s="7" t="s">
        <v>13</v>
      </c>
      <c r="B491" s="23" t="s">
        <v>4</v>
      </c>
      <c r="C491" s="7" t="s">
        <v>8</v>
      </c>
      <c r="D491" s="7" t="s">
        <v>9</v>
      </c>
      <c r="E491" s="24">
        <v>955.82828187468579</v>
      </c>
      <c r="F491" s="25">
        <f>Tabella3[[#This Row],[Comunicazioni
'[N']]]/951053</f>
        <v>1.0050210470653957E-3</v>
      </c>
      <c r="G491" s="19"/>
      <c r="H491" s="25">
        <f>Tabella3[[#This Row],[PESO Comunicazioni 
'[%']]]*Tabella3[[#This Row],[Copertura 
'[No = 0 ; SI = 1']]]</f>
        <v>0</v>
      </c>
    </row>
    <row r="492" spans="1:8" x14ac:dyDescent="0.3">
      <c r="A492" s="7" t="s">
        <v>12</v>
      </c>
      <c r="B492" s="23" t="s">
        <v>4</v>
      </c>
      <c r="C492" s="7" t="s">
        <v>8</v>
      </c>
      <c r="D492" s="7" t="s">
        <v>9</v>
      </c>
      <c r="E492" s="24">
        <v>1704.2010059739307</v>
      </c>
      <c r="F492" s="25">
        <f>Tabella3[[#This Row],[Comunicazioni
'[N']]]/951053</f>
        <v>1.7919096054309599E-3</v>
      </c>
      <c r="G492" s="19"/>
      <c r="H492" s="25">
        <f>Tabella3[[#This Row],[PESO Comunicazioni 
'[%']]]*Tabella3[[#This Row],[Copertura 
'[No = 0 ; SI = 1']]]</f>
        <v>0</v>
      </c>
    </row>
    <row r="493" spans="1:8" x14ac:dyDescent="0.3">
      <c r="A493" s="7" t="s">
        <v>11</v>
      </c>
      <c r="B493" s="23" t="s">
        <v>4</v>
      </c>
      <c r="C493" s="7" t="s">
        <v>8</v>
      </c>
      <c r="D493" s="7" t="s">
        <v>9</v>
      </c>
      <c r="E493" s="24">
        <v>1153.0274107038963</v>
      </c>
      <c r="F493" s="25">
        <f>Tabella3[[#This Row],[Comunicazioni
'[N']]]/951053</f>
        <v>1.2123692483004588E-3</v>
      </c>
      <c r="G493" s="19"/>
      <c r="H493" s="25">
        <f>Tabella3[[#This Row],[PESO Comunicazioni 
'[%']]]*Tabella3[[#This Row],[Copertura 
'[No = 0 ; SI = 1']]]</f>
        <v>0</v>
      </c>
    </row>
    <row r="494" spans="1:8" x14ac:dyDescent="0.3">
      <c r="A494" s="7" t="s">
        <v>10</v>
      </c>
      <c r="B494" s="23" t="s">
        <v>4</v>
      </c>
      <c r="C494" s="7" t="s">
        <v>8</v>
      </c>
      <c r="D494" s="7" t="s">
        <v>9</v>
      </c>
      <c r="E494" s="24">
        <v>513.10873168686157</v>
      </c>
      <c r="F494" s="25">
        <f>Tabella3[[#This Row],[Comunicazioni
'[N']]]/951053</f>
        <v>5.395164430235345E-4</v>
      </c>
      <c r="G494" s="19"/>
      <c r="H494" s="25">
        <f>Tabella3[[#This Row],[PESO Comunicazioni 
'[%']]]*Tabella3[[#This Row],[Copertura 
'[No = 0 ; SI = 1']]]</f>
        <v>0</v>
      </c>
    </row>
    <row r="495" spans="1:8" x14ac:dyDescent="0.3">
      <c r="A495" s="7" t="s">
        <v>7</v>
      </c>
      <c r="B495" s="23" t="s">
        <v>4</v>
      </c>
      <c r="C495" s="7" t="s">
        <v>8</v>
      </c>
      <c r="D495" s="7" t="s">
        <v>9</v>
      </c>
      <c r="E495" s="24">
        <v>8483.4740196584244</v>
      </c>
      <c r="F495" s="25">
        <f>Tabella3[[#This Row],[Comunicazioni
'[N']]]/951053</f>
        <v>8.9200854417770866E-3</v>
      </c>
      <c r="G495" s="19"/>
      <c r="H495" s="25">
        <f>Tabella3[[#This Row],[PESO Comunicazioni 
'[%']]]*Tabella3[[#This Row],[Copertura 
'[No = 0 ; SI = 1']]]</f>
        <v>0</v>
      </c>
    </row>
    <row r="496" spans="1:8" s="7" customFormat="1" x14ac:dyDescent="0.3">
      <c r="B496" s="7">
        <f>SUBTOTAL(103,Tabella3[DESTINAZIONE TARIFFARIA])</f>
        <v>494</v>
      </c>
      <c r="E496" s="26">
        <f>SUBTOTAL(109,Tabella3[Comunicazioni
'[N']])</f>
        <v>951052.97168694914</v>
      </c>
      <c r="F496" s="21">
        <f>SUBTOTAL(109,Tabella3[PESO Comunicazioni 
'[%']])</f>
        <v>0.99999997022978693</v>
      </c>
      <c r="H496" s="21">
        <f>SUBTOTAL(109,Tabella3[Copertura Puntuale Offerta])</f>
        <v>0</v>
      </c>
    </row>
    <row r="497" spans="5:6" s="7" customFormat="1" x14ac:dyDescent="0.3"/>
    <row r="498" spans="5:6" s="7" customFormat="1" ht="43.2" x14ac:dyDescent="0.3">
      <c r="E498" s="5" t="s">
        <v>609</v>
      </c>
      <c r="F498" s="5" t="s">
        <v>612</v>
      </c>
    </row>
    <row r="499" spans="5:6" s="7" customFormat="1" x14ac:dyDescent="0.3">
      <c r="E499" s="22">
        <v>1308300.3217469964</v>
      </c>
      <c r="F499" s="11">
        <f>Tabella3[[#Totals],[Comunicazioni
'[N']]]/E499</f>
        <v>0.72693781074439501</v>
      </c>
    </row>
    <row r="500" spans="5:6" s="7" customFormat="1" x14ac:dyDescent="0.3"/>
    <row r="501" spans="5:6" s="7" customFormat="1" x14ac:dyDescent="0.3"/>
    <row r="502" spans="5:6" s="7" customFormat="1" x14ac:dyDescent="0.3"/>
    <row r="503" spans="5:6" s="7" customFormat="1" x14ac:dyDescent="0.3"/>
    <row r="504" spans="5:6" s="7" customFormat="1" x14ac:dyDescent="0.3"/>
    <row r="505" spans="5:6" s="7" customFormat="1" x14ac:dyDescent="0.3"/>
    <row r="506" spans="5:6" s="7" customFormat="1" x14ac:dyDescent="0.3"/>
    <row r="507" spans="5:6" s="7" customFormat="1" x14ac:dyDescent="0.3"/>
    <row r="508" spans="5:6" s="7" customFormat="1" x14ac:dyDescent="0.3"/>
    <row r="509" spans="5:6" s="7" customFormat="1" x14ac:dyDescent="0.3"/>
    <row r="510" spans="5:6" s="7" customFormat="1" x14ac:dyDescent="0.3"/>
    <row r="511" spans="5:6" s="7" customFormat="1" x14ac:dyDescent="0.3"/>
    <row r="512" spans="5:6" s="7" customFormat="1" x14ac:dyDescent="0.3"/>
    <row r="513" s="7" customFormat="1" x14ac:dyDescent="0.3"/>
    <row r="514" s="7" customFormat="1" x14ac:dyDescent="0.3"/>
    <row r="515" s="7" customFormat="1" x14ac:dyDescent="0.3"/>
    <row r="516" s="7" customFormat="1" x14ac:dyDescent="0.3"/>
    <row r="517" s="7" customFormat="1" x14ac:dyDescent="0.3"/>
    <row r="518" s="7" customFormat="1" x14ac:dyDescent="0.3"/>
    <row r="519" s="7" customFormat="1" x14ac:dyDescent="0.3"/>
    <row r="520" s="7" customFormat="1" x14ac:dyDescent="0.3"/>
    <row r="521" s="7" customFormat="1" x14ac:dyDescent="0.3"/>
    <row r="522" s="7" customFormat="1" x14ac:dyDescent="0.3"/>
    <row r="523" s="7" customFormat="1" x14ac:dyDescent="0.3"/>
    <row r="524" s="7" customFormat="1" x14ac:dyDescent="0.3"/>
    <row r="525" s="7" customFormat="1" x14ac:dyDescent="0.3"/>
    <row r="526" s="7" customFormat="1" x14ac:dyDescent="0.3"/>
    <row r="527" s="7" customFormat="1" x14ac:dyDescent="0.3"/>
    <row r="528" s="7" customFormat="1" x14ac:dyDescent="0.3"/>
    <row r="529" s="7" customFormat="1" x14ac:dyDescent="0.3"/>
    <row r="530" s="7" customFormat="1" x14ac:dyDescent="0.3"/>
    <row r="531" s="7" customFormat="1" x14ac:dyDescent="0.3"/>
    <row r="532" s="7" customFormat="1" x14ac:dyDescent="0.3"/>
    <row r="533" s="7" customFormat="1" x14ac:dyDescent="0.3"/>
    <row r="534" s="7" customFormat="1" x14ac:dyDescent="0.3"/>
    <row r="535" s="7" customFormat="1" x14ac:dyDescent="0.3"/>
    <row r="536" s="7" customFormat="1" x14ac:dyDescent="0.3"/>
    <row r="537" s="7" customFormat="1" x14ac:dyDescent="0.3"/>
    <row r="538" s="7" customFormat="1" x14ac:dyDescent="0.3"/>
    <row r="539" s="7" customFormat="1" x14ac:dyDescent="0.3"/>
    <row r="540" s="7" customFormat="1" x14ac:dyDescent="0.3"/>
    <row r="541" s="7" customFormat="1" x14ac:dyDescent="0.3"/>
    <row r="542" s="7" customFormat="1" x14ac:dyDescent="0.3"/>
    <row r="543" s="7" customFormat="1" x14ac:dyDescent="0.3"/>
    <row r="544" s="7" customFormat="1" x14ac:dyDescent="0.3"/>
    <row r="545" s="7" customFormat="1" x14ac:dyDescent="0.3"/>
    <row r="546" s="7" customFormat="1" x14ac:dyDescent="0.3"/>
    <row r="547" s="7" customFormat="1" x14ac:dyDescent="0.3"/>
    <row r="548" s="7" customFormat="1" x14ac:dyDescent="0.3"/>
    <row r="549" s="7" customFormat="1" x14ac:dyDescent="0.3"/>
    <row r="550" s="7" customFormat="1" x14ac:dyDescent="0.3"/>
    <row r="551" s="7" customFormat="1" x14ac:dyDescent="0.3"/>
    <row r="552" s="7" customFormat="1" x14ac:dyDescent="0.3"/>
    <row r="553" s="7" customFormat="1" x14ac:dyDescent="0.3"/>
    <row r="554" s="7" customFormat="1" x14ac:dyDescent="0.3"/>
    <row r="555" s="7" customFormat="1" x14ac:dyDescent="0.3"/>
    <row r="556" s="7" customFormat="1" x14ac:dyDescent="0.3"/>
    <row r="557" s="7" customFormat="1" x14ac:dyDescent="0.3"/>
    <row r="558" s="7" customFormat="1" x14ac:dyDescent="0.3"/>
    <row r="559" s="7" customFormat="1" x14ac:dyDescent="0.3"/>
    <row r="560" s="7" customFormat="1" x14ac:dyDescent="0.3"/>
    <row r="561" s="7" customFormat="1" x14ac:dyDescent="0.3"/>
    <row r="562" s="7" customFormat="1" x14ac:dyDescent="0.3"/>
    <row r="563" s="7" customFormat="1" x14ac:dyDescent="0.3"/>
    <row r="564" s="7" customFormat="1" x14ac:dyDescent="0.3"/>
    <row r="565" s="7" customFormat="1" x14ac:dyDescent="0.3"/>
    <row r="566" s="7" customFormat="1" x14ac:dyDescent="0.3"/>
    <row r="567" s="7" customFormat="1" x14ac:dyDescent="0.3"/>
    <row r="568" s="7" customFormat="1" x14ac:dyDescent="0.3"/>
    <row r="569" s="7" customFormat="1" x14ac:dyDescent="0.3"/>
    <row r="570" s="7" customFormat="1" x14ac:dyDescent="0.3"/>
    <row r="571" s="7" customFormat="1" x14ac:dyDescent="0.3"/>
    <row r="572" s="7" customFormat="1" x14ac:dyDescent="0.3"/>
    <row r="573" s="7" customFormat="1" x14ac:dyDescent="0.3"/>
    <row r="574" s="7" customFormat="1" x14ac:dyDescent="0.3"/>
    <row r="575" s="7" customFormat="1" x14ac:dyDescent="0.3"/>
    <row r="576" s="7" customFormat="1" x14ac:dyDescent="0.3"/>
    <row r="577" s="7" customFormat="1" x14ac:dyDescent="0.3"/>
    <row r="578" s="7" customFormat="1" x14ac:dyDescent="0.3"/>
    <row r="579" s="7" customFormat="1" x14ac:dyDescent="0.3"/>
    <row r="580" s="7" customFormat="1" x14ac:dyDescent="0.3"/>
    <row r="581" s="7" customFormat="1" x14ac:dyDescent="0.3"/>
    <row r="582" s="7" customFormat="1" x14ac:dyDescent="0.3"/>
    <row r="583" s="7" customFormat="1" x14ac:dyDescent="0.3"/>
    <row r="584" s="7" customFormat="1" x14ac:dyDescent="0.3"/>
    <row r="585" s="7" customFormat="1" x14ac:dyDescent="0.3"/>
    <row r="586" s="7" customFormat="1" x14ac:dyDescent="0.3"/>
    <row r="587" s="7" customFormat="1" x14ac:dyDescent="0.3"/>
    <row r="588" s="7" customFormat="1" x14ac:dyDescent="0.3"/>
    <row r="589" s="7" customFormat="1" x14ac:dyDescent="0.3"/>
    <row r="590" s="7" customFormat="1" x14ac:dyDescent="0.3"/>
    <row r="591" s="7" customFormat="1" x14ac:dyDescent="0.3"/>
    <row r="592" s="7" customFormat="1" x14ac:dyDescent="0.3"/>
    <row r="593" s="7" customFormat="1" x14ac:dyDescent="0.3"/>
    <row r="594" s="7" customFormat="1" x14ac:dyDescent="0.3"/>
    <row r="595" s="7" customFormat="1" x14ac:dyDescent="0.3"/>
    <row r="596" s="7" customFormat="1" x14ac:dyDescent="0.3"/>
    <row r="597" s="7" customFormat="1" x14ac:dyDescent="0.3"/>
    <row r="598" s="7" customFormat="1" x14ac:dyDescent="0.3"/>
    <row r="599" s="7" customFormat="1" x14ac:dyDescent="0.3"/>
    <row r="600" s="7" customFormat="1" x14ac:dyDescent="0.3"/>
    <row r="601" s="7" customFormat="1" x14ac:dyDescent="0.3"/>
    <row r="602" s="7" customFormat="1" x14ac:dyDescent="0.3"/>
    <row r="603" s="7" customFormat="1" x14ac:dyDescent="0.3"/>
    <row r="604" s="7" customFormat="1" x14ac:dyDescent="0.3"/>
    <row r="605" s="7" customFormat="1" x14ac:dyDescent="0.3"/>
    <row r="606" s="7" customFormat="1" x14ac:dyDescent="0.3"/>
    <row r="607" s="7" customFormat="1" x14ac:dyDescent="0.3"/>
    <row r="608" s="7" customFormat="1" x14ac:dyDescent="0.3"/>
    <row r="609" s="7" customFormat="1" x14ac:dyDescent="0.3"/>
    <row r="610" s="7" customFormat="1" x14ac:dyDescent="0.3"/>
    <row r="611" s="7" customFormat="1" x14ac:dyDescent="0.3"/>
    <row r="612" s="7" customFormat="1" x14ac:dyDescent="0.3"/>
    <row r="613" s="7" customFormat="1" x14ac:dyDescent="0.3"/>
    <row r="614" s="7" customFormat="1" x14ac:dyDescent="0.3"/>
    <row r="615" s="7" customFormat="1" x14ac:dyDescent="0.3"/>
    <row r="616" s="7" customFormat="1" x14ac:dyDescent="0.3"/>
    <row r="617" s="7" customFormat="1" x14ac:dyDescent="0.3"/>
    <row r="618" s="7" customFormat="1" x14ac:dyDescent="0.3"/>
    <row r="619" s="7" customFormat="1" x14ac:dyDescent="0.3"/>
    <row r="620" s="7" customFormat="1" x14ac:dyDescent="0.3"/>
    <row r="621" s="7" customFormat="1" x14ac:dyDescent="0.3"/>
    <row r="622" s="7" customFormat="1" x14ac:dyDescent="0.3"/>
    <row r="623" s="7" customFormat="1" x14ac:dyDescent="0.3"/>
    <row r="624" s="7" customFormat="1" x14ac:dyDescent="0.3"/>
    <row r="625" s="7" customFormat="1" x14ac:dyDescent="0.3"/>
    <row r="626" s="7" customFormat="1" x14ac:dyDescent="0.3"/>
    <row r="627" s="7" customFormat="1" x14ac:dyDescent="0.3"/>
    <row r="628" s="7" customFormat="1" x14ac:dyDescent="0.3"/>
    <row r="629" s="7" customFormat="1" x14ac:dyDescent="0.3"/>
    <row r="630" s="7" customFormat="1" x14ac:dyDescent="0.3"/>
    <row r="631" s="7" customFormat="1" x14ac:dyDescent="0.3"/>
    <row r="632" s="7" customFormat="1" x14ac:dyDescent="0.3"/>
    <row r="633" s="7" customFormat="1" x14ac:dyDescent="0.3"/>
    <row r="634" s="7" customFormat="1" x14ac:dyDescent="0.3"/>
    <row r="635" s="7" customFormat="1" x14ac:dyDescent="0.3"/>
    <row r="636" s="7" customFormat="1" x14ac:dyDescent="0.3"/>
    <row r="637" s="7" customFormat="1" x14ac:dyDescent="0.3"/>
    <row r="638" s="7" customFormat="1" x14ac:dyDescent="0.3"/>
    <row r="639" s="7" customFormat="1" x14ac:dyDescent="0.3"/>
    <row r="640" s="7" customFormat="1" x14ac:dyDescent="0.3"/>
    <row r="641" s="7" customFormat="1" x14ac:dyDescent="0.3"/>
    <row r="642" s="7" customFormat="1" x14ac:dyDescent="0.3"/>
    <row r="643" s="7" customFormat="1" x14ac:dyDescent="0.3"/>
    <row r="644" s="7" customFormat="1" x14ac:dyDescent="0.3"/>
    <row r="645" s="7" customFormat="1" x14ac:dyDescent="0.3"/>
    <row r="646" s="7" customFormat="1" x14ac:dyDescent="0.3"/>
    <row r="647" s="7" customFormat="1" x14ac:dyDescent="0.3"/>
    <row r="648" s="7" customFormat="1" x14ac:dyDescent="0.3"/>
    <row r="649" s="7" customFormat="1" x14ac:dyDescent="0.3"/>
    <row r="650" s="7" customFormat="1" x14ac:dyDescent="0.3"/>
    <row r="651" s="7" customFormat="1" x14ac:dyDescent="0.3"/>
    <row r="652" s="7" customFormat="1" x14ac:dyDescent="0.3"/>
    <row r="653" s="7" customFormat="1" x14ac:dyDescent="0.3"/>
    <row r="654" s="7" customFormat="1" x14ac:dyDescent="0.3"/>
    <row r="655" s="7" customFormat="1" x14ac:dyDescent="0.3"/>
    <row r="656" s="7" customFormat="1" x14ac:dyDescent="0.3"/>
    <row r="657" s="7" customFormat="1" x14ac:dyDescent="0.3"/>
    <row r="658" s="7" customFormat="1" x14ac:dyDescent="0.3"/>
    <row r="659" s="7" customFormat="1" x14ac:dyDescent="0.3"/>
    <row r="660" s="7" customFormat="1" x14ac:dyDescent="0.3"/>
    <row r="661" s="7" customFormat="1" x14ac:dyDescent="0.3"/>
    <row r="662" s="7" customFormat="1" x14ac:dyDescent="0.3"/>
    <row r="663" s="7" customFormat="1" x14ac:dyDescent="0.3"/>
    <row r="664" s="7" customFormat="1" x14ac:dyDescent="0.3"/>
    <row r="665" s="7" customFormat="1" x14ac:dyDescent="0.3"/>
    <row r="666" s="7" customFormat="1" x14ac:dyDescent="0.3"/>
    <row r="667" s="7" customFormat="1" x14ac:dyDescent="0.3"/>
    <row r="668" s="7" customFormat="1" x14ac:dyDescent="0.3"/>
    <row r="669" s="7" customFormat="1" x14ac:dyDescent="0.3"/>
    <row r="670" s="7" customFormat="1" x14ac:dyDescent="0.3"/>
    <row r="671" s="7" customFormat="1" x14ac:dyDescent="0.3"/>
    <row r="672" s="7" customFormat="1" x14ac:dyDescent="0.3"/>
    <row r="673" s="7" customFormat="1" x14ac:dyDescent="0.3"/>
    <row r="674" s="7" customFormat="1" x14ac:dyDescent="0.3"/>
    <row r="675" s="7" customFormat="1" x14ac:dyDescent="0.3"/>
    <row r="676" s="7" customFormat="1" x14ac:dyDescent="0.3"/>
    <row r="677" s="7" customFormat="1" x14ac:dyDescent="0.3"/>
    <row r="678" s="7" customFormat="1" x14ac:dyDescent="0.3"/>
    <row r="679" s="7" customFormat="1" x14ac:dyDescent="0.3"/>
    <row r="680" s="7" customFormat="1" x14ac:dyDescent="0.3"/>
    <row r="681" s="7" customFormat="1" x14ac:dyDescent="0.3"/>
    <row r="682" s="7" customFormat="1" x14ac:dyDescent="0.3"/>
    <row r="683" s="7" customFormat="1" x14ac:dyDescent="0.3"/>
    <row r="684" s="7" customFormat="1" x14ac:dyDescent="0.3"/>
    <row r="685" s="7" customFormat="1" x14ac:dyDescent="0.3"/>
    <row r="686" s="7" customFormat="1" x14ac:dyDescent="0.3"/>
    <row r="687" s="7" customFormat="1" x14ac:dyDescent="0.3"/>
    <row r="688" s="7" customFormat="1" x14ac:dyDescent="0.3"/>
    <row r="689" s="7" customFormat="1" x14ac:dyDescent="0.3"/>
    <row r="690" s="7" customFormat="1" x14ac:dyDescent="0.3"/>
    <row r="691" s="7" customFormat="1" x14ac:dyDescent="0.3"/>
    <row r="692" s="7" customFormat="1" x14ac:dyDescent="0.3"/>
    <row r="693" s="7" customFormat="1" x14ac:dyDescent="0.3"/>
    <row r="694" s="7" customFormat="1" x14ac:dyDescent="0.3"/>
    <row r="695" s="7" customFormat="1" x14ac:dyDescent="0.3"/>
    <row r="696" s="7" customFormat="1" x14ac:dyDescent="0.3"/>
    <row r="697" s="7" customFormat="1" x14ac:dyDescent="0.3"/>
    <row r="698" s="7" customFormat="1" x14ac:dyDescent="0.3"/>
    <row r="699" s="7" customFormat="1" x14ac:dyDescent="0.3"/>
    <row r="700" s="7" customFormat="1" x14ac:dyDescent="0.3"/>
    <row r="701" s="7" customFormat="1" x14ac:dyDescent="0.3"/>
    <row r="702" s="7" customFormat="1" x14ac:dyDescent="0.3"/>
    <row r="703" s="7" customFormat="1" x14ac:dyDescent="0.3"/>
    <row r="704" s="7" customFormat="1" x14ac:dyDescent="0.3"/>
    <row r="705" s="7" customFormat="1" x14ac:dyDescent="0.3"/>
    <row r="706" s="7" customFormat="1" x14ac:dyDescent="0.3"/>
    <row r="707" s="7" customFormat="1" x14ac:dyDescent="0.3"/>
    <row r="708" s="7" customFormat="1" x14ac:dyDescent="0.3"/>
    <row r="709" s="7" customFormat="1" x14ac:dyDescent="0.3"/>
    <row r="710" s="7" customFormat="1" x14ac:dyDescent="0.3"/>
    <row r="711" s="7" customFormat="1" x14ac:dyDescent="0.3"/>
    <row r="712" s="7" customFormat="1" x14ac:dyDescent="0.3"/>
    <row r="713" s="7" customFormat="1" x14ac:dyDescent="0.3"/>
    <row r="714" s="7" customFormat="1" x14ac:dyDescent="0.3"/>
    <row r="715" s="7" customFormat="1" x14ac:dyDescent="0.3"/>
    <row r="716" s="7" customFormat="1" x14ac:dyDescent="0.3"/>
    <row r="717" s="7" customFormat="1" x14ac:dyDescent="0.3"/>
    <row r="718" s="7" customFormat="1" x14ac:dyDescent="0.3"/>
    <row r="719" s="7" customFormat="1" x14ac:dyDescent="0.3"/>
    <row r="720" s="7" customFormat="1" x14ac:dyDescent="0.3"/>
    <row r="721" s="7" customFormat="1" x14ac:dyDescent="0.3"/>
    <row r="722" s="7" customFormat="1" x14ac:dyDescent="0.3"/>
    <row r="723" s="7" customFormat="1" x14ac:dyDescent="0.3"/>
    <row r="724" s="7" customFormat="1" x14ac:dyDescent="0.3"/>
    <row r="725" s="7" customFormat="1" x14ac:dyDescent="0.3"/>
    <row r="726" s="7" customFormat="1" x14ac:dyDescent="0.3"/>
    <row r="727" s="7" customFormat="1" x14ac:dyDescent="0.3"/>
    <row r="728" s="7" customFormat="1" x14ac:dyDescent="0.3"/>
    <row r="729" s="7" customFormat="1" x14ac:dyDescent="0.3"/>
    <row r="730" s="7" customFormat="1" x14ac:dyDescent="0.3"/>
    <row r="731" s="7" customFormat="1" x14ac:dyDescent="0.3"/>
    <row r="732" s="7" customFormat="1" x14ac:dyDescent="0.3"/>
    <row r="733" s="7" customFormat="1" x14ac:dyDescent="0.3"/>
    <row r="734" s="7" customFormat="1" x14ac:dyDescent="0.3"/>
    <row r="735" s="7" customFormat="1" x14ac:dyDescent="0.3"/>
    <row r="736" s="7" customFormat="1" x14ac:dyDescent="0.3"/>
    <row r="737" s="7" customFormat="1" x14ac:dyDescent="0.3"/>
    <row r="738" s="7" customFormat="1" x14ac:dyDescent="0.3"/>
    <row r="739" s="7" customFormat="1" x14ac:dyDescent="0.3"/>
    <row r="740" s="7" customFormat="1" x14ac:dyDescent="0.3"/>
    <row r="741" s="7" customFormat="1" x14ac:dyDescent="0.3"/>
    <row r="742" s="7" customFormat="1" x14ac:dyDescent="0.3"/>
    <row r="743" s="7" customFormat="1" x14ac:dyDescent="0.3"/>
    <row r="744" s="7" customFormat="1" x14ac:dyDescent="0.3"/>
    <row r="745" s="7" customFormat="1" x14ac:dyDescent="0.3"/>
    <row r="746" s="7" customFormat="1" x14ac:dyDescent="0.3"/>
    <row r="747" s="7" customFormat="1" x14ac:dyDescent="0.3"/>
    <row r="748" s="7" customFormat="1" x14ac:dyDescent="0.3"/>
    <row r="749" s="7" customFormat="1" x14ac:dyDescent="0.3"/>
    <row r="750" s="7" customFormat="1" x14ac:dyDescent="0.3"/>
    <row r="751" s="7" customFormat="1" x14ac:dyDescent="0.3"/>
    <row r="752" s="7" customFormat="1" x14ac:dyDescent="0.3"/>
    <row r="753" s="7" customFormat="1" x14ac:dyDescent="0.3"/>
    <row r="754" s="7" customFormat="1" x14ac:dyDescent="0.3"/>
    <row r="755" s="7" customFormat="1" x14ac:dyDescent="0.3"/>
    <row r="756" s="7" customFormat="1" x14ac:dyDescent="0.3"/>
    <row r="757" s="7" customFormat="1" x14ac:dyDescent="0.3"/>
    <row r="758" s="7" customFormat="1" x14ac:dyDescent="0.3"/>
    <row r="759" s="7" customFormat="1" x14ac:dyDescent="0.3"/>
    <row r="760" s="7" customFormat="1" x14ac:dyDescent="0.3"/>
    <row r="761" s="7" customFormat="1" x14ac:dyDescent="0.3"/>
    <row r="762" s="7" customFormat="1" x14ac:dyDescent="0.3"/>
    <row r="763" s="7" customFormat="1" x14ac:dyDescent="0.3"/>
    <row r="764" s="7" customFormat="1" x14ac:dyDescent="0.3"/>
    <row r="765" s="7" customFormat="1" x14ac:dyDescent="0.3"/>
    <row r="766" s="7" customFormat="1" x14ac:dyDescent="0.3"/>
    <row r="767" s="7" customFormat="1" x14ac:dyDescent="0.3"/>
    <row r="768" s="7" customFormat="1" x14ac:dyDescent="0.3"/>
    <row r="769" s="7" customFormat="1" x14ac:dyDescent="0.3"/>
    <row r="770" s="7" customFormat="1" x14ac:dyDescent="0.3"/>
    <row r="771" s="7" customFormat="1" x14ac:dyDescent="0.3"/>
    <row r="772" s="7" customFormat="1" x14ac:dyDescent="0.3"/>
    <row r="773" s="7" customFormat="1" x14ac:dyDescent="0.3"/>
    <row r="774" s="7" customFormat="1" x14ac:dyDescent="0.3"/>
    <row r="775" s="7" customFormat="1" x14ac:dyDescent="0.3"/>
    <row r="776" s="7" customFormat="1" x14ac:dyDescent="0.3"/>
    <row r="777" s="7" customFormat="1" x14ac:dyDescent="0.3"/>
    <row r="778" s="7" customFormat="1" x14ac:dyDescent="0.3"/>
    <row r="779" s="7" customFormat="1" x14ac:dyDescent="0.3"/>
    <row r="780" s="7" customFormat="1" x14ac:dyDescent="0.3"/>
    <row r="781" s="7" customFormat="1" x14ac:dyDescent="0.3"/>
    <row r="782" s="7" customFormat="1" x14ac:dyDescent="0.3"/>
    <row r="783" s="7" customFormat="1" x14ac:dyDescent="0.3"/>
    <row r="784" s="7" customFormat="1" x14ac:dyDescent="0.3"/>
    <row r="785" s="7" customFormat="1" x14ac:dyDescent="0.3"/>
    <row r="786" s="7" customFormat="1" x14ac:dyDescent="0.3"/>
    <row r="787" s="7" customFormat="1" x14ac:dyDescent="0.3"/>
    <row r="788" s="7" customFormat="1" x14ac:dyDescent="0.3"/>
    <row r="789" s="7" customFormat="1" x14ac:dyDescent="0.3"/>
    <row r="790" s="7" customFormat="1" x14ac:dyDescent="0.3"/>
    <row r="791" s="7" customFormat="1" x14ac:dyDescent="0.3"/>
    <row r="792" s="7" customFormat="1" x14ac:dyDescent="0.3"/>
  </sheetData>
  <sheetProtection algorithmName="SHA-512" hashValue="5g6A169tedtIk21j7n3jFT8xpPufq63huP2J7Z4eCEtXeb0SX1S1fmQ2t8WfYEiwvR3RNnaxGQYZOWGiz4ydtA==" saltValue="Dmv494krUvnc/fx3m1Qovg==" spinCount="100000" sheet="1" objects="1" scenarios="1"/>
  <dataValidations count="1">
    <dataValidation type="list" allowBlank="1" showInputMessage="1" showErrorMessage="1" sqref="G2:G495">
      <formula1>$X$3:$X$4</formula1>
    </dataValidation>
  </dataValidations>
  <pageMargins left="0.7" right="0.7" top="0.75" bottom="0.75" header="0.3" footer="0.3"/>
  <pageSetup paperSize="8" scale="41" fitToHeight="0" orientation="portrait" r:id="rId1"/>
  <ignoredErrors>
    <ignoredError sqref="F2:F495 H2:H495 J2:K2 F499" unlockedFormula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LOTTO B3</vt:lpstr>
      <vt:lpstr>PESO % LOTTO B3 AM</vt:lpstr>
      <vt:lpstr>PESO % LOTTO B3 CP</vt:lpstr>
      <vt:lpstr>PESO % LOTTO B3 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Bison Marco (AU)</dc:creator>
  <cp:lastModifiedBy>Bison Marco (AU)</cp:lastModifiedBy>
  <cp:lastPrinted>2022-03-22T17:45:06Z</cp:lastPrinted>
  <dcterms:created xsi:type="dcterms:W3CDTF">2022-02-24T16:09:58Z</dcterms:created>
  <dcterms:modified xsi:type="dcterms:W3CDTF">2022-05-04T08:21:00Z</dcterms:modified>
</cp:coreProperties>
</file>